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firstSheet="4" activeTab="11"/>
  </bookViews>
  <sheets>
    <sheet name="Száll. feladat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egoldás" sheetId="11" r:id="rId11"/>
    <sheet name="gyakorlófeladatok" sheetId="12" r:id="rId12"/>
    <sheet name="Megoldás_gyak1" sheetId="13" r:id="rId13"/>
    <sheet name="Megoldás_gyak2" sheetId="14" r:id="rId14"/>
    <sheet name="Megoldás_gyak3" sheetId="15" r:id="rId15"/>
  </sheets>
  <externalReferences>
    <externalReference r:id="rId18"/>
  </externalReferences>
  <definedNames>
    <definedName name="solver_adj" localSheetId="4" hidden="1">'m4'!$B$17:$I$20</definedName>
    <definedName name="solver_adj" localSheetId="6" hidden="1">'m6'!$B$17:$I$20</definedName>
    <definedName name="solver_adj" localSheetId="8" hidden="1">'m8'!$B$17:$I$20</definedName>
    <definedName name="solver_adj" localSheetId="10" hidden="1">'Megoldás'!$B$17:$I$20</definedName>
    <definedName name="solver_adj" localSheetId="12" hidden="1">'[1]Megoldás3'!$B$26:$E$28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8" hidden="1">0.0001</definedName>
    <definedName name="solver_cvg" localSheetId="10" hidden="1">0.0001</definedName>
    <definedName name="solver_cvg" localSheetId="12" hidden="1">0.0001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8" hidden="1">1</definedName>
    <definedName name="solver_drv" localSheetId="10" hidden="1">1</definedName>
    <definedName name="solver_drv" localSheetId="12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est" localSheetId="10" hidden="1">1</definedName>
    <definedName name="solver_est" localSheetId="12" hidden="1">1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itr" localSheetId="8" hidden="1">100</definedName>
    <definedName name="solver_itr" localSheetId="10" hidden="1">100</definedName>
    <definedName name="solver_itr" localSheetId="12" hidden="1">100</definedName>
    <definedName name="solver_lhs1" localSheetId="5" hidden="1">'m5'!$B$21:$I$21</definedName>
    <definedName name="solver_lhs1" localSheetId="8" hidden="1">'m8'!$B$12:$I$12</definedName>
    <definedName name="solver_lhs1" localSheetId="10" hidden="1">'Megoldás'!$B$21:$I$21</definedName>
    <definedName name="solver_lhs1" localSheetId="12" hidden="1">'[1]Megoldás3'!$B$17:$E$17</definedName>
    <definedName name="solver_lhs2" localSheetId="5" hidden="1">'m5'!$J$17</definedName>
    <definedName name="solver_lhs2" localSheetId="8" hidden="1">'m8'!$J$17</definedName>
    <definedName name="solver_lhs2" localSheetId="10" hidden="1">'Megoldás'!$J$17</definedName>
    <definedName name="solver_lhs2" localSheetId="12" hidden="1">'[1]Megoldás3'!$F$26</definedName>
    <definedName name="solver_lhs3" localSheetId="5" hidden="1">'m5'!$J$18</definedName>
    <definedName name="solver_lhs3" localSheetId="8" hidden="1">'m8'!$J$18</definedName>
    <definedName name="solver_lhs3" localSheetId="10" hidden="1">'Megoldás'!$J$18</definedName>
    <definedName name="solver_lhs3" localSheetId="12" hidden="1">'[1]Megoldás3'!$F$27</definedName>
    <definedName name="solver_lhs4" localSheetId="5" hidden="1">'m5'!$J$19</definedName>
    <definedName name="solver_lhs4" localSheetId="8" hidden="1">'m8'!$J$19</definedName>
    <definedName name="solver_lhs4" localSheetId="10" hidden="1">'Megoldás'!$J$19</definedName>
    <definedName name="solver_lhs4" localSheetId="12" hidden="1">'[1]Megoldás3'!$F$28</definedName>
    <definedName name="solver_lhs5" localSheetId="5" hidden="1">'m5'!$J$20</definedName>
    <definedName name="solver_lhs5" localSheetId="8" hidden="1">'m8'!$J$20</definedName>
    <definedName name="solver_lhs5" localSheetId="10" hidden="1">'Megoldás'!$J$20</definedName>
    <definedName name="solver_lhs5" localSheetId="12" hidden="1">'[1]Megoldás2'!$H$43</definedName>
    <definedName name="solver_lin" localSheetId="4" hidden="1">2</definedName>
    <definedName name="solver_lin" localSheetId="5" hidden="1">2</definedName>
    <definedName name="solver_lin" localSheetId="6" hidden="1">1</definedName>
    <definedName name="solver_lin" localSheetId="8" hidden="1">1</definedName>
    <definedName name="solver_lin" localSheetId="10" hidden="1">1</definedName>
    <definedName name="solver_lin" localSheetId="12" hidden="1">1</definedName>
    <definedName name="solver_neg" localSheetId="4" hidden="1">2</definedName>
    <definedName name="solver_neg" localSheetId="5" hidden="1">2</definedName>
    <definedName name="solver_neg" localSheetId="6" hidden="1">1</definedName>
    <definedName name="solver_neg" localSheetId="8" hidden="1">1</definedName>
    <definedName name="solver_neg" localSheetId="10" hidden="1">1</definedName>
    <definedName name="solver_neg" localSheetId="12" hidden="1">1</definedName>
    <definedName name="solver_num" localSheetId="4" hidden="1">0</definedName>
    <definedName name="solver_num" localSheetId="5" hidden="1">5</definedName>
    <definedName name="solver_num" localSheetId="6" hidden="1">0</definedName>
    <definedName name="solver_num" localSheetId="8" hidden="1">5</definedName>
    <definedName name="solver_num" localSheetId="10" hidden="1">5</definedName>
    <definedName name="solver_num" localSheetId="12" hidden="1">4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nwt" localSheetId="10" hidden="1">1</definedName>
    <definedName name="solver_nwt" localSheetId="12" hidden="1">1</definedName>
    <definedName name="solver_opt" localSheetId="4" hidden="1">'m4'!$L$15</definedName>
    <definedName name="solver_opt" localSheetId="5" hidden="1">'m5'!$P$25</definedName>
    <definedName name="solver_opt" localSheetId="6" hidden="1">'m6'!$Q$13</definedName>
    <definedName name="solver_opt" localSheetId="8" hidden="1">'m8'!$L$15</definedName>
    <definedName name="solver_opt" localSheetId="10" hidden="1">'Megoldás'!$L$13</definedName>
    <definedName name="solver_opt" localSheetId="12" hidden="1">'[1]Megoldás3'!$I$27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8" hidden="1">0.000001</definedName>
    <definedName name="solver_pre" localSheetId="10" hidden="1">0.000001</definedName>
    <definedName name="solver_pre" localSheetId="12" hidden="1">0.000001</definedName>
    <definedName name="solver_rel1" localSheetId="5" hidden="1">2</definedName>
    <definedName name="solver_rel1" localSheetId="8" hidden="1">2</definedName>
    <definedName name="solver_rel1" localSheetId="10" hidden="1">2</definedName>
    <definedName name="solver_rel1" localSheetId="12" hidden="1">2</definedName>
    <definedName name="solver_rel2" localSheetId="5" hidden="1">1</definedName>
    <definedName name="solver_rel2" localSheetId="8" hidden="1">1</definedName>
    <definedName name="solver_rel2" localSheetId="10" hidden="1">1</definedName>
    <definedName name="solver_rel2" localSheetId="12" hidden="1">1</definedName>
    <definedName name="solver_rel3" localSheetId="5" hidden="1">1</definedName>
    <definedName name="solver_rel3" localSheetId="8" hidden="1">1</definedName>
    <definedName name="solver_rel3" localSheetId="10" hidden="1">1</definedName>
    <definedName name="solver_rel3" localSheetId="12" hidden="1">1</definedName>
    <definedName name="solver_rel4" localSheetId="5" hidden="1">1</definedName>
    <definedName name="solver_rel4" localSheetId="8" hidden="1">1</definedName>
    <definedName name="solver_rel4" localSheetId="10" hidden="1">1</definedName>
    <definedName name="solver_rel4" localSheetId="12" hidden="1">1</definedName>
    <definedName name="solver_rel5" localSheetId="5" hidden="1">1</definedName>
    <definedName name="solver_rel5" localSheetId="8" hidden="1">1</definedName>
    <definedName name="solver_rel5" localSheetId="10" hidden="1">1</definedName>
    <definedName name="solver_rel5" localSheetId="12" hidden="1">1</definedName>
    <definedName name="solver_rhs1" localSheetId="5" hidden="1">'m5'!$B$12:$I$12</definedName>
    <definedName name="solver_rhs1" localSheetId="8" hidden="1">'m8'!$B$21:$I$21</definedName>
    <definedName name="solver_rhs1" localSheetId="10" hidden="1">'Megoldás'!$B$12:$I$12</definedName>
    <definedName name="solver_rhs1" localSheetId="12" hidden="1">'[1]Megoldás3'!$B$29:$E$29</definedName>
    <definedName name="solver_rhs2" localSheetId="5" hidden="1">'m5'!$J$8</definedName>
    <definedName name="solver_rhs2" localSheetId="8" hidden="1">'m8'!$J$8</definedName>
    <definedName name="solver_rhs2" localSheetId="10" hidden="1">'Megoldás'!$J$8</definedName>
    <definedName name="solver_rhs2" localSheetId="12" hidden="1">'[1]Megoldás3'!$F$14</definedName>
    <definedName name="solver_rhs3" localSheetId="5" hidden="1">'m5'!$J$9</definedName>
    <definedName name="solver_rhs3" localSheetId="8" hidden="1">'m8'!$J$9</definedName>
    <definedName name="solver_rhs3" localSheetId="10" hidden="1">'Megoldás'!$J$9</definedName>
    <definedName name="solver_rhs3" localSheetId="12" hidden="1">'[1]Megoldás3'!$F$15</definedName>
    <definedName name="solver_rhs4" localSheetId="5" hidden="1">'m5'!$J$10</definedName>
    <definedName name="solver_rhs4" localSheetId="8" hidden="1">'m8'!$J$10</definedName>
    <definedName name="solver_rhs4" localSheetId="10" hidden="1">'Megoldás'!$J$10</definedName>
    <definedName name="solver_rhs4" localSheetId="12" hidden="1">'[1]Megoldás3'!$F$16</definedName>
    <definedName name="solver_rhs5" localSheetId="5" hidden="1">'m5'!$J$11</definedName>
    <definedName name="solver_rhs5" localSheetId="8" hidden="1">'m8'!$J$11</definedName>
    <definedName name="solver_rhs5" localSheetId="10" hidden="1">'Megoldás'!$J$11</definedName>
    <definedName name="solver_rhs5" localSheetId="12" hidden="1">'[1]Megoldás2'!$H$32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cl" localSheetId="10" hidden="1">2</definedName>
    <definedName name="solver_scl" localSheetId="12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sho" localSheetId="10" hidden="1">2</definedName>
    <definedName name="solver_sho" localSheetId="12" hidden="1">2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im" localSheetId="10" hidden="1">100</definedName>
    <definedName name="solver_tim" localSheetId="12" hidden="1">100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8" hidden="1">0.05</definedName>
    <definedName name="solver_tol" localSheetId="10" hidden="1">0.05</definedName>
    <definedName name="solver_tol" localSheetId="12" hidden="1">0.05</definedName>
    <definedName name="solver_typ" localSheetId="4" hidden="1">2</definedName>
    <definedName name="solver_typ" localSheetId="5" hidden="1">1</definedName>
    <definedName name="solver_typ" localSheetId="6" hidden="1">1</definedName>
    <definedName name="solver_typ" localSheetId="8" hidden="1">2</definedName>
    <definedName name="solver_typ" localSheetId="10" hidden="1">2</definedName>
    <definedName name="solver_typ" localSheetId="12" hidden="1">2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solver_val" localSheetId="12" hidden="1">0</definedName>
  </definedNames>
  <calcPr fullCalcOnLoad="1"/>
</workbook>
</file>

<file path=xl/sharedStrings.xml><?xml version="1.0" encoding="utf-8"?>
<sst xmlns="http://schemas.openxmlformats.org/spreadsheetml/2006/main" count="539" uniqueCount="89">
  <si>
    <t>I.</t>
  </si>
  <si>
    <t>II.</t>
  </si>
  <si>
    <t>III.</t>
  </si>
  <si>
    <t>IV.</t>
  </si>
  <si>
    <t>A</t>
  </si>
  <si>
    <t>B</t>
  </si>
  <si>
    <t>C</t>
  </si>
  <si>
    <t>D</t>
  </si>
  <si>
    <t>E</t>
  </si>
  <si>
    <t>F</t>
  </si>
  <si>
    <t>G</t>
  </si>
  <si>
    <t>H</t>
  </si>
  <si>
    <t>Igény</t>
  </si>
  <si>
    <t>Készlet</t>
  </si>
  <si>
    <t>Áruház 1</t>
  </si>
  <si>
    <t>Áruház 2</t>
  </si>
  <si>
    <t>Áruház 3</t>
  </si>
  <si>
    <t>Áruház 4</t>
  </si>
  <si>
    <t>Gyárak kapacitásai:</t>
  </si>
  <si>
    <t>Gyár 1</t>
  </si>
  <si>
    <t>Gyár 2</t>
  </si>
  <si>
    <t>Gyár 3</t>
  </si>
  <si>
    <t>Áruházak igényei:</t>
  </si>
  <si>
    <t>Egy élelmiszeripari vállalat 3 konzervgyárából lát el 4 nagy bevásárlóközpontot áruval. Az egyes gyárak által szállítható mennyiségek és az áruházak igényei, valamint az egyes gyárból az adott áruházba történő szállítás költségei az alábbi táblázatban láthatók.</t>
  </si>
  <si>
    <t>1.</t>
  </si>
  <si>
    <t>2.</t>
  </si>
  <si>
    <t>Egy sütőipari vállalkozás 3 városban üzemeltet pékséget. A városok és a bennük üzemelő pékségek kapacitása az alábbi táblázat soraiban találhatók. A pékségekből 6 városba szállítanak kenyeret. A városok és az ottani boltok igényei az alábbi táblázat oszlopaiban láthatók. A táblázat elemei az egyes városok egymástól mért távolságát tartalmazzák, beleértve a városon belül megteendő távolságokat.</t>
  </si>
  <si>
    <t>Veszprém</t>
  </si>
  <si>
    <t>Zirc</t>
  </si>
  <si>
    <t>Balatonfüred</t>
  </si>
  <si>
    <t>Várpalota</t>
  </si>
  <si>
    <t>Ajka</t>
  </si>
  <si>
    <t>Balatonalmádi</t>
  </si>
  <si>
    <t>Pékségek kapacitásai:</t>
  </si>
  <si>
    <t>4000 kg/nap</t>
  </si>
  <si>
    <t>2000 kg/nap</t>
  </si>
  <si>
    <t>Városok igényei:</t>
  </si>
  <si>
    <t>800 kg/nap</t>
  </si>
  <si>
    <t>1000 kg/nap</t>
  </si>
  <si>
    <t>1500 kg/nap</t>
  </si>
  <si>
    <t>1700 kg/nap</t>
  </si>
  <si>
    <t>Egy Energetikai Társaság 3 erőművében termelt elektromos árammal szeretné ellátni 4 város szükségleteit. Az alábbi táblázatban megtalálhatók az egyes erőművek által szállítható elektromos energia (millió kWh). A cellákban az egyes erőművekből az adott városba történő – 1 millió kWh – elektromos energia szállítási költségét találjuk US dollárban megadva, és fel van tüntetve minden egyes város délután 14 órakor megjelenő csúcsigénye, illetve minden gyár maximális szállítási kapacitása szintén millió kWh egységben.</t>
  </si>
  <si>
    <t>Erőmű</t>
  </si>
  <si>
    <t>1. város</t>
  </si>
  <si>
    <t>2. város</t>
  </si>
  <si>
    <t>3. város</t>
  </si>
  <si>
    <t>4. város</t>
  </si>
  <si>
    <t>Termelési kapacitás (millió kWh)</t>
  </si>
  <si>
    <t>3.</t>
  </si>
  <si>
    <r>
      <t>b)</t>
    </r>
    <r>
      <rPr>
        <sz val="10"/>
        <rFont val="Arial"/>
        <family val="2"/>
      </rPr>
      <t xml:space="preserve"> Mekkora lesz ez a költség?</t>
    </r>
  </si>
  <si>
    <r>
      <t>a)</t>
    </r>
    <r>
      <rPr>
        <sz val="10"/>
        <rFont val="Arial"/>
        <family val="2"/>
      </rPr>
      <t xml:space="preserve"> Határozza meg azt a szállítási tervet, amely az igények kielégítése mellett a legkisebb összköltséget eredményezi!</t>
    </r>
  </si>
  <si>
    <r>
      <t>a)</t>
    </r>
    <r>
      <rPr>
        <sz val="10"/>
        <rFont val="Arial"/>
        <family val="2"/>
      </rPr>
      <t xml:space="preserve"> Honnan hová és mennyit szállítsunk, hogy a szállítási teljesítményigény a lehető legkisebb legyen?</t>
    </r>
  </si>
  <si>
    <r>
      <t xml:space="preserve">b) </t>
    </r>
    <r>
      <rPr>
        <sz val="10"/>
        <rFont val="Arial"/>
        <family val="2"/>
      </rPr>
      <t>Mennyi ekkor az összes szállítási teljesítményigény?</t>
    </r>
  </si>
  <si>
    <r>
      <t xml:space="preserve">c) </t>
    </r>
    <r>
      <rPr>
        <sz val="10"/>
        <rFont val="Arial"/>
        <family val="2"/>
      </rPr>
      <t>Mennyi lesz az üzemanyagok összes költsége „optimális” megoldás esetén, ha a szállításra használt jármű fogyasztása 15 liter 100 km-enként, és egy liter üzemanyag ára 1 Euró? Az egyszerűség kedvéért csak az oda utakkal számoljunk!</t>
    </r>
  </si>
  <si>
    <t>Határozza meg az otimális szállítási tervet, és adja meg az összes költséget!</t>
  </si>
  <si>
    <t>Egy négy raktárral rendelkező vállalat 8 különböző rendeltetési helyre szállít egy adott termékből. Melyik raktárból mennyit szállítson az egyes helyekre, hogy a költségeit (az összes szállítási teljesítményt) minimalizálja, de az összes igényt kielégítse.</t>
  </si>
  <si>
    <t>(A szállítási teljesítmény az a távolság és a szállított mennyiség szorzata)</t>
  </si>
  <si>
    <t>Távolságok</t>
  </si>
  <si>
    <t>az összes szállítási teljesítmény</t>
  </si>
  <si>
    <t>km az összes megtett távolság</t>
  </si>
  <si>
    <t>Egy négy raktárral rendelkező vállalat 8 különböző rendeltetési helyre szállít egy adott termékből. Melyik raktárból mennyit szállítson az egyes helyekre, hogy a költségeit (az összes szállítási teljesítményt) minimalizálja, de az összes igényt kielégítse?</t>
  </si>
  <si>
    <t>száll.menny</t>
  </si>
  <si>
    <t>raktárból ki</t>
  </si>
  <si>
    <t>rendelési helyre</t>
  </si>
  <si>
    <t>Volt-e szállítás?</t>
  </si>
  <si>
    <t>km az összes megrakottan megtett távolság</t>
  </si>
  <si>
    <t>Példa a táblázat értelmezéséhez:</t>
  </si>
  <si>
    <t xml:space="preserve">A III. raktárból </t>
  </si>
  <si>
    <t>a D fogadóhelyre</t>
  </si>
  <si>
    <t xml:space="preserve"> 76 km </t>
  </si>
  <si>
    <t>a szállítási távolság,</t>
  </si>
  <si>
    <r>
      <t xml:space="preserve"> a III. raktárban az összes  készlet </t>
    </r>
    <r>
      <rPr>
        <b/>
        <sz val="10"/>
        <color indexed="10"/>
        <rFont val="Arial"/>
        <family val="2"/>
      </rPr>
      <t>410</t>
    </r>
    <r>
      <rPr>
        <sz val="10"/>
        <rFont val="Arial"/>
        <family val="0"/>
      </rPr>
      <t>, a D fogadóhelyre összesen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215</t>
    </r>
    <r>
      <rPr>
        <sz val="10"/>
        <rFont val="Arial"/>
        <family val="0"/>
      </rPr>
      <t xml:space="preserve"> egységnyit kell szállítani.</t>
    </r>
  </si>
  <si>
    <t>Megoldás</t>
  </si>
  <si>
    <t>a)</t>
  </si>
  <si>
    <t>Szállítási terv</t>
  </si>
  <si>
    <t>b)</t>
  </si>
  <si>
    <t>Ft a szállítási ktg.</t>
  </si>
  <si>
    <t>Pékségek kapacitásai (kg/nap):</t>
  </si>
  <si>
    <t>Városok igényei (kg/nap):</t>
  </si>
  <si>
    <t>HIÁNY</t>
  </si>
  <si>
    <t>Pékségektől kiszállított:</t>
  </si>
  <si>
    <t>kg*km az összes szállítási teljesítmény</t>
  </si>
  <si>
    <t>Két városban lesz kielégítetlen az igény, Várpalotán 300, Ajkán 1700 kg-mal kevesebbet szállatunk a szükségesnél.</t>
  </si>
  <si>
    <t>Kielégített igények:</t>
  </si>
  <si>
    <t>km a megtett táv</t>
  </si>
  <si>
    <t>c)</t>
  </si>
  <si>
    <t>€ az összes szállítási költség</t>
  </si>
  <si>
    <t>Termelési kapacitás
(millió kWh)</t>
  </si>
  <si>
    <t>dollár a ktg.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</si>
</sst>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7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4" fillId="36" borderId="0" xfId="0" applyFont="1" applyFill="1" applyAlignment="1">
      <alignment/>
    </xf>
    <xf numFmtId="0" fontId="4" fillId="36" borderId="2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" fillId="37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8" borderId="35" xfId="0" applyNumberFormat="1" applyFill="1" applyBorder="1" applyAlignment="1">
      <alignment horizontal="left" vertical="center" wrapText="1"/>
    </xf>
    <xf numFmtId="0" fontId="0" fillId="38" borderId="36" xfId="0" applyNumberFormat="1" applyFill="1" applyBorder="1" applyAlignment="1">
      <alignment horizontal="left" vertical="center" wrapText="1"/>
    </xf>
    <xf numFmtId="0" fontId="0" fillId="38" borderId="37" xfId="0" applyNumberFormat="1" applyFill="1" applyBorder="1" applyAlignment="1">
      <alignment horizontal="left" vertical="center" wrapText="1"/>
    </xf>
    <xf numFmtId="0" fontId="0" fillId="38" borderId="38" xfId="0" applyNumberFormat="1" applyFill="1" applyBorder="1" applyAlignment="1">
      <alignment horizontal="left" vertical="center" wrapText="1"/>
    </xf>
    <xf numFmtId="0" fontId="0" fillId="38" borderId="0" xfId="0" applyNumberFormat="1" applyFill="1" applyBorder="1" applyAlignment="1">
      <alignment horizontal="left" vertical="center" wrapText="1"/>
    </xf>
    <xf numFmtId="0" fontId="0" fillId="38" borderId="39" xfId="0" applyNumberFormat="1" applyFill="1" applyBorder="1" applyAlignment="1">
      <alignment horizontal="left" vertical="center" wrapText="1"/>
    </xf>
    <xf numFmtId="0" fontId="4" fillId="38" borderId="38" xfId="0" applyFont="1" applyFill="1" applyBorder="1" applyAlignment="1">
      <alignment horizontal="left" wrapText="1"/>
    </xf>
    <xf numFmtId="0" fontId="0" fillId="38" borderId="0" xfId="0" applyFont="1" applyFill="1" applyBorder="1" applyAlignment="1">
      <alignment horizontal="left" wrapText="1"/>
    </xf>
    <xf numFmtId="0" fontId="0" fillId="38" borderId="39" xfId="0" applyFont="1" applyFill="1" applyBorder="1" applyAlignment="1">
      <alignment horizontal="left" wrapText="1"/>
    </xf>
    <xf numFmtId="0" fontId="0" fillId="38" borderId="38" xfId="0" applyFont="1" applyFill="1" applyBorder="1" applyAlignment="1">
      <alignment horizontal="left" wrapText="1"/>
    </xf>
    <xf numFmtId="0" fontId="0" fillId="38" borderId="40" xfId="0" applyFont="1" applyFill="1" applyBorder="1" applyAlignment="1">
      <alignment horizontal="left" wrapText="1"/>
    </xf>
    <xf numFmtId="0" fontId="0" fillId="38" borderId="41" xfId="0" applyFont="1" applyFill="1" applyBorder="1" applyAlignment="1">
      <alignment horizontal="left" wrapText="1"/>
    </xf>
    <xf numFmtId="0" fontId="0" fillId="38" borderId="14" xfId="0" applyFont="1" applyFill="1" applyBorder="1" applyAlignment="1">
      <alignment horizontal="left" wrapText="1"/>
    </xf>
    <xf numFmtId="0" fontId="4" fillId="38" borderId="38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left"/>
    </xf>
    <xf numFmtId="0" fontId="0" fillId="38" borderId="39" xfId="0" applyFont="1" applyFill="1" applyBorder="1" applyAlignment="1">
      <alignment horizontal="left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38" borderId="35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39" xfId="0" applyFont="1" applyFill="1" applyBorder="1" applyAlignment="1">
      <alignment horizontal="left" vertical="center" wrapText="1"/>
    </xf>
    <xf numFmtId="0" fontId="4" fillId="38" borderId="38" xfId="0" applyFont="1" applyFill="1" applyBorder="1" applyAlignment="1">
      <alignment horizontal="left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0" fillId="38" borderId="41" xfId="0" applyFont="1" applyFill="1" applyBorder="1" applyAlignment="1">
      <alignment horizontal="left" vertical="center" wrapText="1"/>
    </xf>
    <xf numFmtId="0" fontId="0" fillId="38" borderId="14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" fillId="33" borderId="0" xfId="56" applyFont="1" applyFill="1">
      <alignment/>
      <protection/>
    </xf>
    <xf numFmtId="0" fontId="0" fillId="0" borderId="0" xfId="56">
      <alignment/>
      <protection/>
    </xf>
    <xf numFmtId="0" fontId="0" fillId="38" borderId="35" xfId="56" applyFont="1" applyFill="1" applyBorder="1" applyAlignment="1">
      <alignment horizontal="left" vertical="center" wrapText="1"/>
      <protection/>
    </xf>
    <xf numFmtId="0" fontId="0" fillId="38" borderId="36" xfId="56" applyFont="1" applyFill="1" applyBorder="1" applyAlignment="1">
      <alignment horizontal="left" vertical="center" wrapText="1"/>
      <protection/>
    </xf>
    <xf numFmtId="0" fontId="0" fillId="38" borderId="37" xfId="56" applyFont="1" applyFill="1" applyBorder="1" applyAlignment="1">
      <alignment horizontal="left" vertical="center" wrapText="1"/>
      <protection/>
    </xf>
    <xf numFmtId="0" fontId="0" fillId="38" borderId="38" xfId="56" applyFont="1" applyFill="1" applyBorder="1" applyAlignment="1">
      <alignment horizontal="left" vertical="center" wrapText="1"/>
      <protection/>
    </xf>
    <xf numFmtId="0" fontId="0" fillId="38" borderId="0" xfId="56" applyFont="1" applyFill="1" applyBorder="1" applyAlignment="1">
      <alignment horizontal="left" vertical="center" wrapText="1"/>
      <protection/>
    </xf>
    <xf numFmtId="0" fontId="0" fillId="38" borderId="39" xfId="56" applyFont="1" applyFill="1" applyBorder="1" applyAlignment="1">
      <alignment horizontal="left" vertical="center" wrapText="1"/>
      <protection/>
    </xf>
    <xf numFmtId="0" fontId="4" fillId="38" borderId="38" xfId="56" applyFont="1" applyFill="1" applyBorder="1" applyAlignment="1">
      <alignment horizontal="left" vertical="center" wrapText="1"/>
      <protection/>
    </xf>
    <xf numFmtId="0" fontId="0" fillId="0" borderId="0" xfId="56" applyFont="1">
      <alignment/>
      <protection/>
    </xf>
    <xf numFmtId="0" fontId="4" fillId="38" borderId="40" xfId="56" applyFont="1" applyFill="1" applyBorder="1" applyAlignment="1">
      <alignment horizontal="left" vertical="center" wrapText="1"/>
      <protection/>
    </xf>
    <xf numFmtId="0" fontId="0" fillId="38" borderId="41" xfId="56" applyFont="1" applyFill="1" applyBorder="1" applyAlignment="1">
      <alignment horizontal="left" vertical="center" wrapText="1"/>
      <protection/>
    </xf>
    <xf numFmtId="0" fontId="0" fillId="38" borderId="14" xfId="56" applyFont="1" applyFill="1" applyBorder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0" fontId="0" fillId="0" borderId="0" xfId="56" applyFill="1">
      <alignment/>
      <protection/>
    </xf>
    <xf numFmtId="0" fontId="0" fillId="0" borderId="11" xfId="56" applyFont="1" applyBorder="1" applyAlignment="1">
      <alignment vertical="top" wrapText="1"/>
      <protection/>
    </xf>
    <xf numFmtId="0" fontId="0" fillId="0" borderId="12" xfId="56" applyFont="1" applyBorder="1" applyAlignment="1">
      <alignment horizontal="center" vertical="top" wrapText="1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14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0" fontId="4" fillId="0" borderId="0" xfId="56" applyFont="1">
      <alignment/>
      <protection/>
    </xf>
    <xf numFmtId="0" fontId="0" fillId="38" borderId="35" xfId="56" applyNumberFormat="1" applyFill="1" applyBorder="1" applyAlignment="1">
      <alignment vertical="center" wrapText="1"/>
      <protection/>
    </xf>
    <xf numFmtId="0" fontId="0" fillId="38" borderId="36" xfId="56" applyNumberFormat="1" applyFill="1" applyBorder="1" applyAlignment="1">
      <alignment vertical="center" wrapText="1"/>
      <protection/>
    </xf>
    <xf numFmtId="0" fontId="0" fillId="38" borderId="37" xfId="56" applyNumberFormat="1" applyFill="1" applyBorder="1" applyAlignment="1">
      <alignment vertical="center" wrapText="1"/>
      <protection/>
    </xf>
    <xf numFmtId="0" fontId="0" fillId="38" borderId="38" xfId="56" applyNumberFormat="1" applyFill="1" applyBorder="1" applyAlignment="1">
      <alignment vertical="center" wrapText="1"/>
      <protection/>
    </xf>
    <xf numFmtId="0" fontId="0" fillId="38" borderId="0" xfId="56" applyNumberFormat="1" applyFill="1" applyBorder="1" applyAlignment="1">
      <alignment vertical="center" wrapText="1"/>
      <protection/>
    </xf>
    <xf numFmtId="0" fontId="0" fillId="38" borderId="39" xfId="56" applyNumberFormat="1" applyFill="1" applyBorder="1" applyAlignment="1">
      <alignment vertical="center" wrapText="1"/>
      <protection/>
    </xf>
    <xf numFmtId="0" fontId="4" fillId="38" borderId="38" xfId="56" applyFont="1" applyFill="1" applyBorder="1" applyAlignment="1">
      <alignment/>
      <protection/>
    </xf>
    <xf numFmtId="0" fontId="0" fillId="0" borderId="0" xfId="56" applyBorder="1" applyAlignment="1">
      <alignment/>
      <protection/>
    </xf>
    <xf numFmtId="0" fontId="0" fillId="0" borderId="39" xfId="56" applyBorder="1" applyAlignment="1">
      <alignment/>
      <protection/>
    </xf>
    <xf numFmtId="0" fontId="4" fillId="38" borderId="38" xfId="56" applyFont="1" applyFill="1" applyBorder="1" applyAlignment="1">
      <alignment/>
      <protection/>
    </xf>
    <xf numFmtId="0" fontId="4" fillId="38" borderId="0" xfId="56" applyFont="1" applyFill="1" applyBorder="1" applyAlignment="1">
      <alignment/>
      <protection/>
    </xf>
    <xf numFmtId="0" fontId="4" fillId="38" borderId="39" xfId="56" applyFont="1" applyFill="1" applyBorder="1" applyAlignment="1">
      <alignment/>
      <protection/>
    </xf>
    <xf numFmtId="0" fontId="4" fillId="38" borderId="38" xfId="56" applyFont="1" applyFill="1" applyBorder="1" applyAlignment="1">
      <alignment wrapText="1"/>
      <protection/>
    </xf>
    <xf numFmtId="0" fontId="4" fillId="38" borderId="0" xfId="56" applyFont="1" applyFill="1" applyBorder="1" applyAlignment="1">
      <alignment wrapText="1"/>
      <protection/>
    </xf>
    <xf numFmtId="0" fontId="4" fillId="38" borderId="39" xfId="56" applyFont="1" applyFill="1" applyBorder="1" applyAlignment="1">
      <alignment wrapText="1"/>
      <protection/>
    </xf>
    <xf numFmtId="0" fontId="4" fillId="38" borderId="40" xfId="56" applyFont="1" applyFill="1" applyBorder="1" applyAlignment="1">
      <alignment wrapText="1"/>
      <protection/>
    </xf>
    <xf numFmtId="0" fontId="4" fillId="38" borderId="41" xfId="56" applyFont="1" applyFill="1" applyBorder="1" applyAlignment="1">
      <alignment wrapText="1"/>
      <protection/>
    </xf>
    <xf numFmtId="0" fontId="4" fillId="38" borderId="14" xfId="56" applyFont="1" applyFill="1" applyBorder="1" applyAlignment="1">
      <alignment wrapText="1"/>
      <protection/>
    </xf>
    <xf numFmtId="0" fontId="5" fillId="0" borderId="0" xfId="56" applyFont="1">
      <alignment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1" xfId="56" applyFont="1" applyBorder="1" applyAlignment="1">
      <alignment horizontal="center" vertical="top" wrapText="1"/>
      <protection/>
    </xf>
    <xf numFmtId="0" fontId="0" fillId="35" borderId="0" xfId="56" applyFill="1">
      <alignment/>
      <protection/>
    </xf>
    <xf numFmtId="0" fontId="4" fillId="36" borderId="11" xfId="56" applyFont="1" applyFill="1" applyBorder="1" applyAlignment="1">
      <alignment vertical="top" wrapText="1"/>
      <protection/>
    </xf>
    <xf numFmtId="0" fontId="30" fillId="0" borderId="11" xfId="56" applyFont="1" applyBorder="1" applyAlignment="1">
      <alignment vertical="top" wrapText="1"/>
      <protection/>
    </xf>
    <xf numFmtId="0" fontId="0" fillId="36" borderId="11" xfId="56" applyFont="1" applyFill="1" applyBorder="1" applyAlignment="1">
      <alignment vertical="top" wrapText="1"/>
      <protection/>
    </xf>
    <xf numFmtId="0" fontId="30" fillId="36" borderId="11" xfId="56" applyFont="1" applyFill="1" applyBorder="1" applyAlignment="1">
      <alignment vertical="top" wrapText="1"/>
      <protection/>
    </xf>
    <xf numFmtId="0" fontId="0" fillId="0" borderId="35" xfId="56" applyFont="1" applyBorder="1" applyAlignment="1">
      <alignment horizontal="left" vertical="center" wrapText="1"/>
      <protection/>
    </xf>
    <xf numFmtId="0" fontId="0" fillId="0" borderId="36" xfId="56" applyFont="1" applyBorder="1" applyAlignment="1">
      <alignment horizontal="left" vertical="center" wrapText="1"/>
      <protection/>
    </xf>
    <xf numFmtId="0" fontId="0" fillId="0" borderId="37" xfId="56" applyFont="1" applyBorder="1" applyAlignment="1">
      <alignment horizontal="left" vertical="center" wrapText="1"/>
      <protection/>
    </xf>
    <xf numFmtId="0" fontId="0" fillId="0" borderId="0" xfId="56" applyFont="1" applyAlignment="1">
      <alignment vertical="center" wrapText="1"/>
      <protection/>
    </xf>
    <xf numFmtId="0" fontId="0" fillId="0" borderId="38" xfId="56" applyFont="1" applyBorder="1" applyAlignment="1">
      <alignment horizontal="left" vertical="center" wrapText="1"/>
      <protection/>
    </xf>
    <xf numFmtId="0" fontId="0" fillId="0" borderId="0" xfId="56" applyFont="1" applyBorder="1" applyAlignment="1">
      <alignment horizontal="left" vertical="center" wrapText="1"/>
      <protection/>
    </xf>
    <xf numFmtId="0" fontId="0" fillId="0" borderId="39" xfId="56" applyFont="1" applyBorder="1" applyAlignment="1">
      <alignment horizontal="left" vertical="center" wrapText="1"/>
      <protection/>
    </xf>
    <xf numFmtId="0" fontId="0" fillId="0" borderId="40" xfId="56" applyFont="1" applyBorder="1" applyAlignment="1">
      <alignment horizontal="left" wrapText="1"/>
      <protection/>
    </xf>
    <xf numFmtId="0" fontId="0" fillId="0" borderId="41" xfId="56" applyFont="1" applyBorder="1" applyAlignment="1">
      <alignment horizontal="left" wrapText="1"/>
      <protection/>
    </xf>
    <xf numFmtId="0" fontId="0" fillId="0" borderId="14" xfId="56" applyFont="1" applyBorder="1" applyAlignment="1">
      <alignment horizontal="left" wrapText="1"/>
      <protection/>
    </xf>
    <xf numFmtId="0" fontId="0" fillId="0" borderId="11" xfId="56" applyFont="1" applyBorder="1" applyAlignment="1">
      <alignment wrapText="1"/>
      <protection/>
    </xf>
    <xf numFmtId="0" fontId="30" fillId="0" borderId="14" xfId="56" applyFont="1" applyBorder="1" applyAlignment="1">
      <alignment vertical="top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14</xdr:row>
      <xdr:rowOff>38100</xdr:rowOff>
    </xdr:from>
    <xdr:to>
      <xdr:col>9</xdr:col>
      <xdr:colOff>57150</xdr:colOff>
      <xdr:row>22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2419350"/>
          <a:ext cx="3105150" cy="1409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Erre a munkalapra elkészíthető a megoldás.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megoldás lépései az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m1-m9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munkalapokon láthatóak, a végső eredmény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Megoldás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munkalapon.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gyakorlófeladatok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fül alatt további szállítási feladatok láthatóak, levezetés és végeremény megadása nélkül.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57150</xdr:rowOff>
    </xdr:from>
    <xdr:to>
      <xdr:col>15</xdr:col>
      <xdr:colOff>247650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4029075"/>
          <a:ext cx="2686050" cy="3286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Ahhoz hogy kiszámoljuk mekkora az összes megrakottan megtett távolság az újonnan létrehozott táblázatban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HA( ; ; 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függvénnyel megvizsgáljuk, hogy szállítottunk-e az adott raktárból az adott fogadó helyre pozitív mennyiséget.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Majd vesszük az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első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(távolságok) és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harmadik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(volt-e szállítás) táblázat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szorzatösszeg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Megj.: ez a lépés megoldható úgy is, hogy fejben/papíron összeadjuk az első táblázatban azokat az értékeket, amelyekhez a második táblázatban pozitív értékek tartoznak. Lásd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kékkel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keretezett értékeket az első táblázatban. (Csak végszükség esetén ajánlott)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Ekkor azonban kérjük az összeadás tagjait kiemelni valamilyen színnel az első táblázatban.</a:t>
          </a:r>
        </a:p>
      </xdr:txBody>
    </xdr:sp>
    <xdr:clientData/>
  </xdr:twoCellAnchor>
  <xdr:twoCellAnchor>
    <xdr:from>
      <xdr:col>0</xdr:col>
      <xdr:colOff>1047750</xdr:colOff>
      <xdr:row>6</xdr:row>
      <xdr:rowOff>133350</xdr:rowOff>
    </xdr:from>
    <xdr:to>
      <xdr:col>2</xdr:col>
      <xdr:colOff>47625</xdr:colOff>
      <xdr:row>8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47750" y="11144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104775</xdr:rowOff>
    </xdr:from>
    <xdr:to>
      <xdr:col>3</xdr:col>
      <xdr:colOff>47625</xdr:colOff>
      <xdr:row>11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1562100" y="1581150"/>
          <a:ext cx="5238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</xdr:row>
      <xdr:rowOff>104775</xdr:rowOff>
    </xdr:from>
    <xdr:to>
      <xdr:col>4</xdr:col>
      <xdr:colOff>76200</xdr:colOff>
      <xdr:row>10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2028825" y="14192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</xdr:row>
      <xdr:rowOff>133350</xdr:rowOff>
    </xdr:from>
    <xdr:to>
      <xdr:col>4</xdr:col>
      <xdr:colOff>47625</xdr:colOff>
      <xdr:row>11</xdr:row>
      <xdr:rowOff>38100</xdr:rowOff>
    </xdr:to>
    <xdr:sp>
      <xdr:nvSpPr>
        <xdr:cNvPr id="5" name="Rectangle 6"/>
        <xdr:cNvSpPr>
          <a:spLocks/>
        </xdr:cNvSpPr>
      </xdr:nvSpPr>
      <xdr:spPr>
        <a:xfrm>
          <a:off x="2000250" y="16097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123825</xdr:rowOff>
    </xdr:from>
    <xdr:to>
      <xdr:col>5</xdr:col>
      <xdr:colOff>66675</xdr:colOff>
      <xdr:row>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2495550" y="1104900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114300</xdr:rowOff>
    </xdr:from>
    <xdr:to>
      <xdr:col>6</xdr:col>
      <xdr:colOff>47625</xdr:colOff>
      <xdr:row>9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2952750" y="12668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9</xdr:row>
      <xdr:rowOff>123825</xdr:rowOff>
    </xdr:from>
    <xdr:to>
      <xdr:col>6</xdr:col>
      <xdr:colOff>57150</xdr:colOff>
      <xdr:row>11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2962275" y="1600200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6</xdr:row>
      <xdr:rowOff>123825</xdr:rowOff>
    </xdr:from>
    <xdr:to>
      <xdr:col>7</xdr:col>
      <xdr:colOff>47625</xdr:colOff>
      <xdr:row>8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3429000" y="1104900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6</xdr:row>
      <xdr:rowOff>133350</xdr:rowOff>
    </xdr:from>
    <xdr:to>
      <xdr:col>8</xdr:col>
      <xdr:colOff>66675</xdr:colOff>
      <xdr:row>8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3924300" y="11144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123825</xdr:rowOff>
    </xdr:from>
    <xdr:to>
      <xdr:col>8</xdr:col>
      <xdr:colOff>57150</xdr:colOff>
      <xdr:row>10</xdr:row>
      <xdr:rowOff>38100</xdr:rowOff>
    </xdr:to>
    <xdr:sp>
      <xdr:nvSpPr>
        <xdr:cNvPr id="11" name="Rectangle 12"/>
        <xdr:cNvSpPr>
          <a:spLocks/>
        </xdr:cNvSpPr>
      </xdr:nvSpPr>
      <xdr:spPr>
        <a:xfrm>
          <a:off x="3914775" y="143827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133350</xdr:rowOff>
    </xdr:from>
    <xdr:to>
      <xdr:col>9</xdr:col>
      <xdr:colOff>38100</xdr:colOff>
      <xdr:row>11</xdr:row>
      <xdr:rowOff>38100</xdr:rowOff>
    </xdr:to>
    <xdr:sp>
      <xdr:nvSpPr>
        <xdr:cNvPr id="12" name="Rectangle 13"/>
        <xdr:cNvSpPr>
          <a:spLocks/>
        </xdr:cNvSpPr>
      </xdr:nvSpPr>
      <xdr:spPr>
        <a:xfrm>
          <a:off x="4371975" y="1609725"/>
          <a:ext cx="561975" cy="2381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27</xdr:row>
      <xdr:rowOff>95250</xdr:rowOff>
    </xdr:from>
    <xdr:to>
      <xdr:col>10</xdr:col>
      <xdr:colOff>476250</xdr:colOff>
      <xdr:row>28</xdr:row>
      <xdr:rowOff>123825</xdr:rowOff>
    </xdr:to>
    <xdr:sp>
      <xdr:nvSpPr>
        <xdr:cNvPr id="13" name="Line 14"/>
        <xdr:cNvSpPr>
          <a:spLocks/>
        </xdr:cNvSpPr>
      </xdr:nvSpPr>
      <xdr:spPr>
        <a:xfrm flipH="1" flipV="1">
          <a:off x="4962525" y="4562475"/>
          <a:ext cx="121920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25</xdr:row>
      <xdr:rowOff>19050</xdr:rowOff>
    </xdr:from>
    <xdr:to>
      <xdr:col>9</xdr:col>
      <xdr:colOff>47625</xdr:colOff>
      <xdr:row>29</xdr:row>
      <xdr:rowOff>28575</xdr:rowOff>
    </xdr:to>
    <xdr:sp>
      <xdr:nvSpPr>
        <xdr:cNvPr id="14" name="Rectangle 15"/>
        <xdr:cNvSpPr>
          <a:spLocks/>
        </xdr:cNvSpPr>
      </xdr:nvSpPr>
      <xdr:spPr>
        <a:xfrm>
          <a:off x="1028700" y="4162425"/>
          <a:ext cx="3914775" cy="666750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22</xdr:row>
      <xdr:rowOff>76200</xdr:rowOff>
    </xdr:from>
    <xdr:to>
      <xdr:col>17</xdr:col>
      <xdr:colOff>28575</xdr:colOff>
      <xdr:row>32</xdr:row>
      <xdr:rowOff>133350</xdr:rowOff>
    </xdr:to>
    <xdr:grpSp>
      <xdr:nvGrpSpPr>
        <xdr:cNvPr id="15" name="Group 20"/>
        <xdr:cNvGrpSpPr>
          <a:grpSpLocks/>
        </xdr:cNvGrpSpPr>
      </xdr:nvGrpSpPr>
      <xdr:grpSpPr>
        <a:xfrm>
          <a:off x="8658225" y="3714750"/>
          <a:ext cx="1343025" cy="1714500"/>
          <a:chOff x="909" y="390"/>
          <a:chExt cx="141" cy="180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909" y="569"/>
            <a:ext cx="141" cy="0"/>
          </a:xfrm>
          <a:prstGeom prst="lin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 flipV="1">
            <a:off x="1021" y="390"/>
            <a:ext cx="28" cy="0"/>
          </a:xfrm>
          <a:prstGeom prst="line">
            <a:avLst/>
          </a:prstGeom>
          <a:noFill/>
          <a:ln w="222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 flipV="1">
            <a:off x="1049" y="390"/>
            <a:ext cx="1" cy="180"/>
          </a:xfrm>
          <a:prstGeom prst="lin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27</xdr:row>
      <xdr:rowOff>238125</xdr:rowOff>
    </xdr:from>
    <xdr:to>
      <xdr:col>19</xdr:col>
      <xdr:colOff>190500</xdr:colOff>
      <xdr:row>32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5153025"/>
          <a:ext cx="59245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Mivel a pékségek összes kapacitása alacsonyabb, mint a városok összes igénye, ezért kielégítetlen igények keletkeznek. A számításhoz hozzunk létre egy fiktív pékséget, melynek kapacitása pontosan a fellépő kapacitáshiány ellensúlyozására elegendő (2000 kg/nap), ennek neve az egyszerűség kedvéért legyen Hiány, és az egyes szállítási költségek innen legyenek nullák. (Általában a szállítási költségek helyett, a fiktív forrás sorába a hiány -- azaz a nem-szállítás költsége -- kerül.)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Ezzel a kiegészítéssel a megoldást visszavezettük a már ismert szállítási feladat megoldására. Innentől minden lépést ugyanúgy kell csinálni, mint korábban. </a:t>
          </a:r>
        </a:p>
      </xdr:txBody>
    </xdr:sp>
    <xdr:clientData/>
  </xdr:twoCellAnchor>
  <xdr:twoCellAnchor>
    <xdr:from>
      <xdr:col>8</xdr:col>
      <xdr:colOff>133350</xdr:colOff>
      <xdr:row>30</xdr:row>
      <xdr:rowOff>152400</xdr:rowOff>
    </xdr:from>
    <xdr:to>
      <xdr:col>9</xdr:col>
      <xdr:colOff>19050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91275" y="5905500"/>
          <a:ext cx="495300" cy="1905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42</xdr:row>
      <xdr:rowOff>0</xdr:rowOff>
    </xdr:from>
    <xdr:to>
      <xdr:col>9</xdr:col>
      <xdr:colOff>19050</xdr:colOff>
      <xdr:row>43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6391275" y="8096250"/>
          <a:ext cx="495300" cy="1905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352425</xdr:colOff>
      <xdr:row>33</xdr:row>
      <xdr:rowOff>142875</xdr:rowOff>
    </xdr:from>
    <xdr:ext cx="5514975" cy="685800"/>
    <xdr:sp>
      <xdr:nvSpPr>
        <xdr:cNvPr id="4" name="Text Box 4"/>
        <xdr:cNvSpPr txBox="1">
          <a:spLocks noChangeArrowheads="1"/>
        </xdr:cNvSpPr>
      </xdr:nvSpPr>
      <xdr:spPr>
        <a:xfrm>
          <a:off x="7219950" y="6572250"/>
          <a:ext cx="55149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 a kapacitások haladják meg az igényeket, akkor kihasználatlan kapacitás lesz. Ezért létrehozunk egy fiktív cél állomást, akkora igénnyel, ami pont kiegyenlíti a kapacitás-igény különbséget. Ekkor a fiktív igények oszlopába a szállítási költségek helyett a kihasználatlan kapacitás egységköltségét írjuk be.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152400</xdr:rowOff>
    </xdr:from>
    <xdr:to>
      <xdr:col>15</xdr:col>
      <xdr:colOff>247650</xdr:colOff>
      <xdr:row>15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95975" y="1628775"/>
          <a:ext cx="2686050" cy="9715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Másoljuk át a táblázatot és töröljünk ki minden adatot csak a raktárak és a rendelési helyek azonosítói maradjanak</a:t>
          </a:r>
        </a:p>
      </xdr:txBody>
    </xdr:sp>
    <xdr:clientData/>
  </xdr:twoCellAnchor>
  <xdr:twoCellAnchor>
    <xdr:from>
      <xdr:col>10</xdr:col>
      <xdr:colOff>123825</xdr:colOff>
      <xdr:row>10</xdr:row>
      <xdr:rowOff>0</xdr:rowOff>
    </xdr:from>
    <xdr:to>
      <xdr:col>10</xdr:col>
      <xdr:colOff>466725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410200" y="1638300"/>
          <a:ext cx="342900" cy="1162050"/>
        </a:xfrm>
        <a:prstGeom prst="curved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152400</xdr:rowOff>
    </xdr:from>
    <xdr:to>
      <xdr:col>15</xdr:col>
      <xdr:colOff>247650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1628775"/>
          <a:ext cx="2686050" cy="15430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Töltsük ki a táblázatot! A szállítandó mennyiségekhez most csak tetszőleges számokat írjunk, hogy ellenőrizhessük az oszlop és sorösszegeket.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Számítsuk ki függvények 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szum()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függv.) segítségével,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mennyit szállítottunk ki az egyes raktárakból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és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mennyi termék érkezett be az egyes rendelési helyekre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  <xdr:twoCellAnchor>
    <xdr:from>
      <xdr:col>10</xdr:col>
      <xdr:colOff>66675</xdr:colOff>
      <xdr:row>12</xdr:row>
      <xdr:rowOff>95250</xdr:rowOff>
    </xdr:from>
    <xdr:to>
      <xdr:col>10</xdr:col>
      <xdr:colOff>485775</xdr:colOff>
      <xdr:row>16</xdr:row>
      <xdr:rowOff>57150</xdr:rowOff>
    </xdr:to>
    <xdr:sp>
      <xdr:nvSpPr>
        <xdr:cNvPr id="2" name="AutoShape 3"/>
        <xdr:cNvSpPr>
          <a:spLocks/>
        </xdr:cNvSpPr>
      </xdr:nvSpPr>
      <xdr:spPr>
        <a:xfrm rot="2212194">
          <a:off x="5772150" y="2076450"/>
          <a:ext cx="419100" cy="628650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5</xdr:row>
      <xdr:rowOff>133350</xdr:rowOff>
    </xdr:from>
    <xdr:to>
      <xdr:col>15</xdr:col>
      <xdr:colOff>409575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29325" y="942975"/>
          <a:ext cx="3133725" cy="809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Számítsuk ki a szállítási teljesítményt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szorzatösszeg függvénnyel!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(Ez megoldható lenne hosszabban, a B8*B17+C8*C17+….+I11*I20 függvénnyel is.)</a:t>
          </a:r>
        </a:p>
      </xdr:txBody>
    </xdr:sp>
    <xdr:clientData/>
  </xdr:twoCellAnchor>
  <xdr:twoCellAnchor>
    <xdr:from>
      <xdr:col>11</xdr:col>
      <xdr:colOff>476250</xdr:colOff>
      <xdr:row>11</xdr:row>
      <xdr:rowOff>66675</xdr:rowOff>
    </xdr:from>
    <xdr:to>
      <xdr:col>12</xdr:col>
      <xdr:colOff>381000</xdr:colOff>
      <xdr:row>13</xdr:row>
      <xdr:rowOff>85725</xdr:rowOff>
    </xdr:to>
    <xdr:sp>
      <xdr:nvSpPr>
        <xdr:cNvPr id="2" name="AutoShape 3"/>
        <xdr:cNvSpPr>
          <a:spLocks/>
        </xdr:cNvSpPr>
      </xdr:nvSpPr>
      <xdr:spPr>
        <a:xfrm rot="8133824">
          <a:off x="6791325" y="1876425"/>
          <a:ext cx="514350" cy="352425"/>
        </a:xfrm>
        <a:prstGeom prst="rightArrow">
          <a:avLst>
            <a:gd name="adj1" fmla="val 24402"/>
            <a:gd name="adj2" fmla="val -1960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19</xdr:row>
      <xdr:rowOff>95250</xdr:rowOff>
    </xdr:from>
    <xdr:to>
      <xdr:col>15</xdr:col>
      <xdr:colOff>419100</xdr:colOff>
      <xdr:row>24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38850" y="3228975"/>
          <a:ext cx="3133725" cy="885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Solverrel keressük meg a minimális szállítási teljesítményhez tartozó szállítási tervet.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Eszközök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menü --&gt;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Solver…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menüpont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Folytatás a következő munkalapokon.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17</xdr:row>
      <xdr:rowOff>104775</xdr:rowOff>
    </xdr:from>
    <xdr:to>
      <xdr:col>17</xdr:col>
      <xdr:colOff>381000</xdr:colOff>
      <xdr:row>32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914650"/>
          <a:ext cx="435292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390525</xdr:colOff>
      <xdr:row>15</xdr:row>
      <xdr:rowOff>47625</xdr:rowOff>
    </xdr:from>
    <xdr:to>
      <xdr:col>12</xdr:col>
      <xdr:colOff>466725</xdr:colOff>
      <xdr:row>19</xdr:row>
      <xdr:rowOff>47625</xdr:rowOff>
    </xdr:to>
    <xdr:sp>
      <xdr:nvSpPr>
        <xdr:cNvPr id="2" name="Line 5"/>
        <xdr:cNvSpPr>
          <a:spLocks/>
        </xdr:cNvSpPr>
      </xdr:nvSpPr>
      <xdr:spPr>
        <a:xfrm flipH="1" flipV="1">
          <a:off x="6705600" y="2524125"/>
          <a:ext cx="68580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15</xdr:row>
      <xdr:rowOff>142875</xdr:rowOff>
    </xdr:from>
    <xdr:to>
      <xdr:col>9</xdr:col>
      <xdr:colOff>28575</xdr:colOff>
      <xdr:row>20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1057275" y="2619375"/>
          <a:ext cx="3867150" cy="7239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20</xdr:row>
      <xdr:rowOff>38100</xdr:rowOff>
    </xdr:from>
    <xdr:to>
      <xdr:col>10</xdr:col>
      <xdr:colOff>438150</xdr:colOff>
      <xdr:row>23</xdr:row>
      <xdr:rowOff>38100</xdr:rowOff>
    </xdr:to>
    <xdr:sp>
      <xdr:nvSpPr>
        <xdr:cNvPr id="4" name="Line 7"/>
        <xdr:cNvSpPr>
          <a:spLocks/>
        </xdr:cNvSpPr>
      </xdr:nvSpPr>
      <xdr:spPr>
        <a:xfrm>
          <a:off x="4933950" y="3343275"/>
          <a:ext cx="1209675" cy="4953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20</xdr:row>
      <xdr:rowOff>28575</xdr:rowOff>
    </xdr:from>
    <xdr:to>
      <xdr:col>13</xdr:col>
      <xdr:colOff>200025</xdr:colOff>
      <xdr:row>21</xdr:row>
      <xdr:rowOff>133350</xdr:rowOff>
    </xdr:to>
    <xdr:sp>
      <xdr:nvSpPr>
        <xdr:cNvPr id="5" name="Oval 8"/>
        <xdr:cNvSpPr>
          <a:spLocks/>
        </xdr:cNvSpPr>
      </xdr:nvSpPr>
      <xdr:spPr>
        <a:xfrm>
          <a:off x="7267575" y="3333750"/>
          <a:ext cx="466725" cy="276225"/>
        </a:xfrm>
        <a:prstGeom prst="ellips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21</xdr:row>
      <xdr:rowOff>152400</xdr:rowOff>
    </xdr:from>
    <xdr:to>
      <xdr:col>9</xdr:col>
      <xdr:colOff>238125</xdr:colOff>
      <xdr:row>30</xdr:row>
      <xdr:rowOff>95250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2000250" y="3629025"/>
          <a:ext cx="3133725" cy="1400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Jelöljük ki a célcellát (amelyik értéket optimalizálni szeretnénk)!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Válasszuk ki hogy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minimalizálni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(, maximalizálni vagy adott értékre beállítani) szeretnénk az értéket.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Válasszuk ki a módosuló cellákat.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2</xdr:row>
      <xdr:rowOff>76200</xdr:rowOff>
    </xdr:from>
    <xdr:to>
      <xdr:col>17</xdr:col>
      <xdr:colOff>276225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00050"/>
          <a:ext cx="435292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21</xdr:row>
      <xdr:rowOff>142875</xdr:rowOff>
    </xdr:from>
    <xdr:to>
      <xdr:col>6</xdr:col>
      <xdr:colOff>171450</xdr:colOff>
      <xdr:row>30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61925" y="3619500"/>
          <a:ext cx="3476625" cy="1400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Adjuk meg a korlátozó feltételeket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Hozzáadás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gombbal.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rendelési helyre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kiszállított mennyiségnek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egyenlőnek kell lenni az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igénnyel.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raktárból kiszállított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mennyiség nem haladhatja meg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raktárkészletet.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390525</xdr:colOff>
      <xdr:row>10</xdr:row>
      <xdr:rowOff>19050</xdr:rowOff>
    </xdr:from>
    <xdr:to>
      <xdr:col>15</xdr:col>
      <xdr:colOff>600075</xdr:colOff>
      <xdr:row>11</xdr:row>
      <xdr:rowOff>161925</xdr:rowOff>
    </xdr:to>
    <xdr:sp>
      <xdr:nvSpPr>
        <xdr:cNvPr id="3" name="Rectangle 7"/>
        <xdr:cNvSpPr>
          <a:spLocks/>
        </xdr:cNvSpPr>
      </xdr:nvSpPr>
      <xdr:spPr>
        <a:xfrm>
          <a:off x="8534400" y="1657350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16</xdr:col>
      <xdr:colOff>485775</xdr:colOff>
      <xdr:row>26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3305175"/>
          <a:ext cx="35337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20</xdr:row>
      <xdr:rowOff>104775</xdr:rowOff>
    </xdr:from>
    <xdr:to>
      <xdr:col>11</xdr:col>
      <xdr:colOff>66675</xdr:colOff>
      <xdr:row>23</xdr:row>
      <xdr:rowOff>85725</xdr:rowOff>
    </xdr:to>
    <xdr:sp>
      <xdr:nvSpPr>
        <xdr:cNvPr id="5" name="Line 9"/>
        <xdr:cNvSpPr>
          <a:spLocks/>
        </xdr:cNvSpPr>
      </xdr:nvSpPr>
      <xdr:spPr>
        <a:xfrm flipH="1" flipV="1">
          <a:off x="4895850" y="3409950"/>
          <a:ext cx="1485900" cy="476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19</xdr:row>
      <xdr:rowOff>142875</xdr:rowOff>
    </xdr:from>
    <xdr:to>
      <xdr:col>9</xdr:col>
      <xdr:colOff>19050</xdr:colOff>
      <xdr:row>21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1047750" y="3276600"/>
          <a:ext cx="386715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14</xdr:col>
      <xdr:colOff>247650</xdr:colOff>
      <xdr:row>22</xdr:row>
      <xdr:rowOff>123825</xdr:rowOff>
    </xdr:to>
    <xdr:sp>
      <xdr:nvSpPr>
        <xdr:cNvPr id="7" name="Line 11"/>
        <xdr:cNvSpPr>
          <a:spLocks/>
        </xdr:cNvSpPr>
      </xdr:nvSpPr>
      <xdr:spPr>
        <a:xfrm flipH="1" flipV="1">
          <a:off x="4924425" y="1990725"/>
          <a:ext cx="3467100" cy="17716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10</xdr:row>
      <xdr:rowOff>123825</xdr:rowOff>
    </xdr:from>
    <xdr:to>
      <xdr:col>9</xdr:col>
      <xdr:colOff>9525</xdr:colOff>
      <xdr:row>12</xdr:row>
      <xdr:rowOff>38100</xdr:rowOff>
    </xdr:to>
    <xdr:sp>
      <xdr:nvSpPr>
        <xdr:cNvPr id="8" name="Rectangle 12"/>
        <xdr:cNvSpPr>
          <a:spLocks/>
        </xdr:cNvSpPr>
      </xdr:nvSpPr>
      <xdr:spPr>
        <a:xfrm>
          <a:off x="1038225" y="1762125"/>
          <a:ext cx="386715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27</xdr:row>
      <xdr:rowOff>104775</xdr:rowOff>
    </xdr:from>
    <xdr:to>
      <xdr:col>18</xdr:col>
      <xdr:colOff>504825</xdr:colOff>
      <xdr:row>34</xdr:row>
      <xdr:rowOff>85725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4552950"/>
          <a:ext cx="35337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35</xdr:row>
      <xdr:rowOff>142875</xdr:rowOff>
    </xdr:from>
    <xdr:to>
      <xdr:col>13</xdr:col>
      <xdr:colOff>428625</xdr:colOff>
      <xdr:row>42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5886450"/>
          <a:ext cx="35337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400050</xdr:colOff>
      <xdr:row>27</xdr:row>
      <xdr:rowOff>133350</xdr:rowOff>
    </xdr:from>
    <xdr:to>
      <xdr:col>12</xdr:col>
      <xdr:colOff>476250</xdr:colOff>
      <xdr:row>34</xdr:row>
      <xdr:rowOff>104775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4581525"/>
          <a:ext cx="35337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180975</xdr:colOff>
      <xdr:row>35</xdr:row>
      <xdr:rowOff>104775</xdr:rowOff>
    </xdr:from>
    <xdr:to>
      <xdr:col>20</xdr:col>
      <xdr:colOff>66675</xdr:colOff>
      <xdr:row>42</xdr:row>
      <xdr:rowOff>76200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5848350"/>
          <a:ext cx="35433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552450</xdr:colOff>
      <xdr:row>24</xdr:row>
      <xdr:rowOff>85725</xdr:rowOff>
    </xdr:from>
    <xdr:to>
      <xdr:col>15</xdr:col>
      <xdr:colOff>152400</xdr:colOff>
      <xdr:row>26</xdr:row>
      <xdr:rowOff>76200</xdr:rowOff>
    </xdr:to>
    <xdr:sp>
      <xdr:nvSpPr>
        <xdr:cNvPr id="13" name="Rectangle 17"/>
        <xdr:cNvSpPr>
          <a:spLocks/>
        </xdr:cNvSpPr>
      </xdr:nvSpPr>
      <xdr:spPr>
        <a:xfrm>
          <a:off x="8086725" y="404812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32</xdr:row>
      <xdr:rowOff>38100</xdr:rowOff>
    </xdr:from>
    <xdr:to>
      <xdr:col>11</xdr:col>
      <xdr:colOff>142875</xdr:colOff>
      <xdr:row>34</xdr:row>
      <xdr:rowOff>28575</xdr:rowOff>
    </xdr:to>
    <xdr:sp>
      <xdr:nvSpPr>
        <xdr:cNvPr id="14" name="Rectangle 18"/>
        <xdr:cNvSpPr>
          <a:spLocks/>
        </xdr:cNvSpPr>
      </xdr:nvSpPr>
      <xdr:spPr>
        <a:xfrm>
          <a:off x="5638800" y="5295900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561975</xdr:colOff>
      <xdr:row>32</xdr:row>
      <xdr:rowOff>47625</xdr:rowOff>
    </xdr:from>
    <xdr:to>
      <xdr:col>17</xdr:col>
      <xdr:colOff>161925</xdr:colOff>
      <xdr:row>34</xdr:row>
      <xdr:rowOff>38100</xdr:rowOff>
    </xdr:to>
    <xdr:sp>
      <xdr:nvSpPr>
        <xdr:cNvPr id="15" name="Rectangle 19"/>
        <xdr:cNvSpPr>
          <a:spLocks/>
        </xdr:cNvSpPr>
      </xdr:nvSpPr>
      <xdr:spPr>
        <a:xfrm>
          <a:off x="9315450" y="530542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40</xdr:row>
      <xdr:rowOff>66675</xdr:rowOff>
    </xdr:from>
    <xdr:to>
      <xdr:col>12</xdr:col>
      <xdr:colOff>85725</xdr:colOff>
      <xdr:row>42</xdr:row>
      <xdr:rowOff>57150</xdr:rowOff>
    </xdr:to>
    <xdr:sp>
      <xdr:nvSpPr>
        <xdr:cNvPr id="16" name="Rectangle 20"/>
        <xdr:cNvSpPr>
          <a:spLocks/>
        </xdr:cNvSpPr>
      </xdr:nvSpPr>
      <xdr:spPr>
        <a:xfrm>
          <a:off x="6191250" y="661987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40</xdr:row>
      <xdr:rowOff>47625</xdr:rowOff>
    </xdr:from>
    <xdr:to>
      <xdr:col>15</xdr:col>
      <xdr:colOff>400050</xdr:colOff>
      <xdr:row>42</xdr:row>
      <xdr:rowOff>38100</xdr:rowOff>
    </xdr:to>
    <xdr:sp>
      <xdr:nvSpPr>
        <xdr:cNvPr id="17" name="Rectangle 21"/>
        <xdr:cNvSpPr>
          <a:spLocks/>
        </xdr:cNvSpPr>
      </xdr:nvSpPr>
      <xdr:spPr>
        <a:xfrm>
          <a:off x="8334375" y="660082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133350</xdr:rowOff>
    </xdr:from>
    <xdr:to>
      <xdr:col>9</xdr:col>
      <xdr:colOff>581025</xdr:colOff>
      <xdr:row>31</xdr:row>
      <xdr:rowOff>9525</xdr:rowOff>
    </xdr:to>
    <xdr:sp>
      <xdr:nvSpPr>
        <xdr:cNvPr id="18" name="Line 22"/>
        <xdr:cNvSpPr>
          <a:spLocks/>
        </xdr:cNvSpPr>
      </xdr:nvSpPr>
      <xdr:spPr>
        <a:xfrm flipV="1">
          <a:off x="4295775" y="2781300"/>
          <a:ext cx="1181100" cy="2324100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7</xdr:row>
      <xdr:rowOff>114300</xdr:rowOff>
    </xdr:from>
    <xdr:to>
      <xdr:col>10</xdr:col>
      <xdr:colOff>352425</xdr:colOff>
      <xdr:row>30</xdr:row>
      <xdr:rowOff>152400</xdr:rowOff>
    </xdr:to>
    <xdr:sp>
      <xdr:nvSpPr>
        <xdr:cNvPr id="19" name="Line 23"/>
        <xdr:cNvSpPr>
          <a:spLocks/>
        </xdr:cNvSpPr>
      </xdr:nvSpPr>
      <xdr:spPr>
        <a:xfrm flipH="1" flipV="1">
          <a:off x="5648325" y="1266825"/>
          <a:ext cx="409575" cy="3819525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30</xdr:row>
      <xdr:rowOff>47625</xdr:rowOff>
    </xdr:from>
    <xdr:to>
      <xdr:col>10</xdr:col>
      <xdr:colOff>152400</xdr:colOff>
      <xdr:row>32</xdr:row>
      <xdr:rowOff>0</xdr:rowOff>
    </xdr:to>
    <xdr:sp>
      <xdr:nvSpPr>
        <xdr:cNvPr id="20" name="Oval 24"/>
        <xdr:cNvSpPr>
          <a:spLocks/>
        </xdr:cNvSpPr>
      </xdr:nvSpPr>
      <xdr:spPr>
        <a:xfrm>
          <a:off x="5343525" y="4981575"/>
          <a:ext cx="514350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22</xdr:row>
      <xdr:rowOff>66675</xdr:rowOff>
    </xdr:from>
    <xdr:to>
      <xdr:col>14</xdr:col>
      <xdr:colOff>133350</xdr:colOff>
      <xdr:row>24</xdr:row>
      <xdr:rowOff>19050</xdr:rowOff>
    </xdr:to>
    <xdr:sp>
      <xdr:nvSpPr>
        <xdr:cNvPr id="21" name="Oval 25"/>
        <xdr:cNvSpPr>
          <a:spLocks/>
        </xdr:cNvSpPr>
      </xdr:nvSpPr>
      <xdr:spPr>
        <a:xfrm>
          <a:off x="7762875" y="3705225"/>
          <a:ext cx="514350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6</xdr:col>
      <xdr:colOff>152400</xdr:colOff>
      <xdr:row>30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3619500"/>
          <a:ext cx="3476625" cy="1400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Állítsuk be,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hogy a modellünk: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Lineáris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Nemengatív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Megoldás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10</xdr:col>
      <xdr:colOff>200025</xdr:colOff>
      <xdr:row>6</xdr:row>
      <xdr:rowOff>66675</xdr:rowOff>
    </xdr:from>
    <xdr:to>
      <xdr:col>17</xdr:col>
      <xdr:colOff>266700</xdr:colOff>
      <xdr:row>20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0"/>
          <a:ext cx="433387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47625</xdr:colOff>
      <xdr:row>12</xdr:row>
      <xdr:rowOff>142875</xdr:rowOff>
    </xdr:from>
    <xdr:to>
      <xdr:col>17</xdr:col>
      <xdr:colOff>257175</xdr:colOff>
      <xdr:row>14</xdr:row>
      <xdr:rowOff>133350</xdr:rowOff>
    </xdr:to>
    <xdr:sp>
      <xdr:nvSpPr>
        <xdr:cNvPr id="3" name="Rectangle 13"/>
        <xdr:cNvSpPr>
          <a:spLocks/>
        </xdr:cNvSpPr>
      </xdr:nvSpPr>
      <xdr:spPr>
        <a:xfrm>
          <a:off x="9410700" y="212407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247650</xdr:colOff>
      <xdr:row>21</xdr:row>
      <xdr:rowOff>28575</xdr:rowOff>
    </xdr:from>
    <xdr:to>
      <xdr:col>14</xdr:col>
      <xdr:colOff>342900</xdr:colOff>
      <xdr:row>38</xdr:row>
      <xdr:rowOff>38100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505200"/>
          <a:ext cx="3343275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333375</xdr:colOff>
      <xdr:row>31</xdr:row>
      <xdr:rowOff>66675</xdr:rowOff>
    </xdr:from>
    <xdr:to>
      <xdr:col>11</xdr:col>
      <xdr:colOff>514350</xdr:colOff>
      <xdr:row>34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5229225" y="5162550"/>
          <a:ext cx="1600200" cy="419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57150</xdr:rowOff>
    </xdr:from>
    <xdr:to>
      <xdr:col>9</xdr:col>
      <xdr:colOff>276225</xdr:colOff>
      <xdr:row>31</xdr:row>
      <xdr:rowOff>123825</xdr:rowOff>
    </xdr:to>
    <xdr:sp>
      <xdr:nvSpPr>
        <xdr:cNvPr id="6" name="Line 7"/>
        <xdr:cNvSpPr>
          <a:spLocks/>
        </xdr:cNvSpPr>
      </xdr:nvSpPr>
      <xdr:spPr>
        <a:xfrm>
          <a:off x="1085850" y="4181475"/>
          <a:ext cx="4086225" cy="1038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14</xdr:row>
      <xdr:rowOff>9525</xdr:rowOff>
    </xdr:from>
    <xdr:to>
      <xdr:col>15</xdr:col>
      <xdr:colOff>581025</xdr:colOff>
      <xdr:row>22</xdr:row>
      <xdr:rowOff>142875</xdr:rowOff>
    </xdr:to>
    <xdr:sp>
      <xdr:nvSpPr>
        <xdr:cNvPr id="7" name="Line 22"/>
        <xdr:cNvSpPr>
          <a:spLocks/>
        </xdr:cNvSpPr>
      </xdr:nvSpPr>
      <xdr:spPr>
        <a:xfrm flipV="1">
          <a:off x="733425" y="2314575"/>
          <a:ext cx="8601075" cy="14668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22</xdr:row>
      <xdr:rowOff>123825</xdr:rowOff>
    </xdr:from>
    <xdr:to>
      <xdr:col>14</xdr:col>
      <xdr:colOff>219075</xdr:colOff>
      <xdr:row>24</xdr:row>
      <xdr:rowOff>85725</xdr:rowOff>
    </xdr:to>
    <xdr:sp>
      <xdr:nvSpPr>
        <xdr:cNvPr id="8" name="Rectangle 23"/>
        <xdr:cNvSpPr>
          <a:spLocks/>
        </xdr:cNvSpPr>
      </xdr:nvSpPr>
      <xdr:spPr>
        <a:xfrm>
          <a:off x="7267575" y="3762375"/>
          <a:ext cx="1095375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6</xdr:col>
      <xdr:colOff>152400</xdr:colOff>
      <xdr:row>30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3619500"/>
          <a:ext cx="3476625" cy="1400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Megoldás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kiszámított értékeket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illesszük be</a:t>
          </a:r>
        </a:p>
      </xdr:txBody>
    </xdr:sp>
    <xdr:clientData/>
  </xdr:twoCellAnchor>
  <xdr:twoCellAnchor>
    <xdr:from>
      <xdr:col>16</xdr:col>
      <xdr:colOff>47625</xdr:colOff>
      <xdr:row>12</xdr:row>
      <xdr:rowOff>142875</xdr:rowOff>
    </xdr:from>
    <xdr:to>
      <xdr:col>17</xdr:col>
      <xdr:colOff>257175</xdr:colOff>
      <xdr:row>14</xdr:row>
      <xdr:rowOff>133350</xdr:rowOff>
    </xdr:to>
    <xdr:sp>
      <xdr:nvSpPr>
        <xdr:cNvPr id="2" name="Rectangle 3"/>
        <xdr:cNvSpPr>
          <a:spLocks/>
        </xdr:cNvSpPr>
      </xdr:nvSpPr>
      <xdr:spPr>
        <a:xfrm>
          <a:off x="9410700" y="2124075"/>
          <a:ext cx="81915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561975</xdr:colOff>
      <xdr:row>1</xdr:row>
      <xdr:rowOff>152400</xdr:rowOff>
    </xdr:from>
    <xdr:to>
      <xdr:col>18</xdr:col>
      <xdr:colOff>19050</xdr:colOff>
      <xdr:row>16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14325"/>
          <a:ext cx="4333875" cy="2371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57150</xdr:rowOff>
    </xdr:from>
    <xdr:to>
      <xdr:col>17</xdr:col>
      <xdr:colOff>590550</xdr:colOff>
      <xdr:row>4</xdr:row>
      <xdr:rowOff>152400</xdr:rowOff>
    </xdr:to>
    <xdr:sp>
      <xdr:nvSpPr>
        <xdr:cNvPr id="4" name="Rectangle 8"/>
        <xdr:cNvSpPr>
          <a:spLocks/>
        </xdr:cNvSpPr>
      </xdr:nvSpPr>
      <xdr:spPr>
        <a:xfrm>
          <a:off x="9772650" y="542925"/>
          <a:ext cx="790575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5</xdr:row>
      <xdr:rowOff>19050</xdr:rowOff>
    </xdr:from>
    <xdr:to>
      <xdr:col>16</xdr:col>
      <xdr:colOff>381000</xdr:colOff>
      <xdr:row>22</xdr:row>
      <xdr:rowOff>142875</xdr:rowOff>
    </xdr:to>
    <xdr:sp>
      <xdr:nvSpPr>
        <xdr:cNvPr id="5" name="Line 7"/>
        <xdr:cNvSpPr>
          <a:spLocks/>
        </xdr:cNvSpPr>
      </xdr:nvSpPr>
      <xdr:spPr>
        <a:xfrm flipV="1">
          <a:off x="733425" y="828675"/>
          <a:ext cx="9010650" cy="29527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438150</xdr:colOff>
      <xdr:row>19</xdr:row>
      <xdr:rowOff>19050</xdr:rowOff>
    </xdr:from>
    <xdr:to>
      <xdr:col>17</xdr:col>
      <xdr:colOff>238125</xdr:colOff>
      <xdr:row>28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152775"/>
          <a:ext cx="406717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590550</xdr:colOff>
      <xdr:row>26</xdr:row>
      <xdr:rowOff>76200</xdr:rowOff>
    </xdr:from>
    <xdr:to>
      <xdr:col>12</xdr:col>
      <xdr:colOff>171450</xdr:colOff>
      <xdr:row>28</xdr:row>
      <xdr:rowOff>76200</xdr:rowOff>
    </xdr:to>
    <xdr:sp>
      <xdr:nvSpPr>
        <xdr:cNvPr id="7" name="Rectangle 5"/>
        <xdr:cNvSpPr>
          <a:spLocks/>
        </xdr:cNvSpPr>
      </xdr:nvSpPr>
      <xdr:spPr>
        <a:xfrm>
          <a:off x="6296025" y="4362450"/>
          <a:ext cx="800100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9525</xdr:rowOff>
    </xdr:from>
    <xdr:to>
      <xdr:col>13</xdr:col>
      <xdr:colOff>133350</xdr:colOff>
      <xdr:row>25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6324600" y="3810000"/>
          <a:ext cx="1343025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25</xdr:row>
      <xdr:rowOff>66675</xdr:rowOff>
    </xdr:from>
    <xdr:to>
      <xdr:col>10</xdr:col>
      <xdr:colOff>504825</xdr:colOff>
      <xdr:row>25</xdr:row>
      <xdr:rowOff>104775</xdr:rowOff>
    </xdr:to>
    <xdr:sp>
      <xdr:nvSpPr>
        <xdr:cNvPr id="9" name="Line 6"/>
        <xdr:cNvSpPr>
          <a:spLocks/>
        </xdr:cNvSpPr>
      </xdr:nvSpPr>
      <xdr:spPr>
        <a:xfrm>
          <a:off x="2286000" y="4191000"/>
          <a:ext cx="3924300" cy="381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152400</xdr:rowOff>
    </xdr:from>
    <xdr:to>
      <xdr:col>15</xdr:col>
      <xdr:colOff>247650</xdr:colOff>
      <xdr:row>24</xdr:row>
      <xdr:rowOff>123825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315075" y="3124200"/>
          <a:ext cx="2686050" cy="9715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Másoljuk át a táblázatot és töröljünk ki minden adatot csak a raktárak és a rendelési helyek azonosítói maradjanak</a:t>
          </a:r>
        </a:p>
      </xdr:txBody>
    </xdr:sp>
    <xdr:clientData/>
  </xdr:twoCellAnchor>
  <xdr:twoCellAnchor>
    <xdr:from>
      <xdr:col>10</xdr:col>
      <xdr:colOff>123825</xdr:colOff>
      <xdr:row>19</xdr:row>
      <xdr:rowOff>0</xdr:rowOff>
    </xdr:from>
    <xdr:to>
      <xdr:col>10</xdr:col>
      <xdr:colOff>466725</xdr:colOff>
      <xdr:row>25</xdr:row>
      <xdr:rowOff>152400</xdr:rowOff>
    </xdr:to>
    <xdr:sp>
      <xdr:nvSpPr>
        <xdr:cNvPr id="2" name="AutoShape 12"/>
        <xdr:cNvSpPr>
          <a:spLocks/>
        </xdr:cNvSpPr>
      </xdr:nvSpPr>
      <xdr:spPr>
        <a:xfrm>
          <a:off x="5829300" y="3133725"/>
          <a:ext cx="342900" cy="1162050"/>
        </a:xfrm>
        <a:prstGeom prst="curvedLef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gyak_meg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goldás1"/>
      <sheetName val="Megoldás2"/>
      <sheetName val="Megoldás3"/>
    </sheetNames>
    <sheetDataSet>
      <sheetData sheetId="1">
        <row r="32">
          <cell r="H32">
            <v>2000</v>
          </cell>
        </row>
        <row r="43">
          <cell r="H43">
            <v>2000</v>
          </cell>
        </row>
      </sheetData>
      <sheetData sheetId="2">
        <row r="14">
          <cell r="F14">
            <v>35</v>
          </cell>
        </row>
        <row r="15">
          <cell r="F15">
            <v>50</v>
          </cell>
        </row>
        <row r="16">
          <cell r="F16">
            <v>40</v>
          </cell>
        </row>
        <row r="17">
          <cell r="B17">
            <v>45</v>
          </cell>
          <cell r="C17">
            <v>20</v>
          </cell>
          <cell r="D17">
            <v>30</v>
          </cell>
          <cell r="E17">
            <v>30</v>
          </cell>
        </row>
        <row r="26">
          <cell r="B26">
            <v>0</v>
          </cell>
          <cell r="C26">
            <v>10.000000000023304</v>
          </cell>
          <cell r="D26">
            <v>25</v>
          </cell>
          <cell r="E26">
            <v>0</v>
          </cell>
          <cell r="F26">
            <v>35.000000000023306</v>
          </cell>
        </row>
        <row r="27">
          <cell r="B27">
            <v>45</v>
          </cell>
          <cell r="C27">
            <v>0</v>
          </cell>
          <cell r="D27">
            <v>5</v>
          </cell>
          <cell r="E27">
            <v>0</v>
          </cell>
          <cell r="F27">
            <v>50</v>
          </cell>
          <cell r="I27">
            <v>1020.0000000001398</v>
          </cell>
        </row>
        <row r="28">
          <cell r="B28">
            <v>0</v>
          </cell>
          <cell r="C28">
            <v>9.999999999999998</v>
          </cell>
          <cell r="D28">
            <v>0</v>
          </cell>
          <cell r="E28">
            <v>30</v>
          </cell>
          <cell r="F28">
            <v>40</v>
          </cell>
        </row>
        <row r="29">
          <cell r="B29">
            <v>45</v>
          </cell>
          <cell r="C29">
            <v>20.000000000023302</v>
          </cell>
          <cell r="D29">
            <v>30</v>
          </cell>
          <cell r="E29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12"/>
  <sheetViews>
    <sheetView zoomScalePageLayoutView="0" workbookViewId="0" topLeftCell="A1">
      <selection activeCell="K23" sqref="K23"/>
    </sheetView>
  </sheetViews>
  <sheetFormatPr defaultColWidth="11.140625" defaultRowHeight="12.75"/>
  <cols>
    <col min="1" max="1" width="11.140625" style="0" customWidth="1"/>
    <col min="2" max="9" width="7.140625" style="0" customWidth="1"/>
    <col min="10" max="12" width="11.140625" style="0" customWidth="1"/>
    <col min="13" max="13" width="3.421875" style="0" customWidth="1"/>
    <col min="14" max="14" width="11.140625" style="0" customWidth="1"/>
    <col min="15" max="15" width="4.140625" style="0" customWidth="1"/>
    <col min="16" max="16" width="6.42187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2" ht="15.75">
      <c r="A4" s="60"/>
      <c r="B4" s="60"/>
      <c r="C4" s="60"/>
      <c r="D4" s="60"/>
      <c r="E4" s="60"/>
      <c r="F4" s="60"/>
      <c r="G4" s="60"/>
      <c r="H4" s="60"/>
      <c r="I4" s="60"/>
      <c r="J4" s="60"/>
      <c r="L4" s="5" t="s">
        <v>66</v>
      </c>
    </row>
    <row r="5" spans="1:17" ht="15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  <c r="L5" s="50" t="s">
        <v>67</v>
      </c>
      <c r="M5" s="51"/>
      <c r="N5" s="52" t="s">
        <v>68</v>
      </c>
      <c r="O5" s="52"/>
      <c r="P5" s="54" t="s">
        <v>69</v>
      </c>
      <c r="Q5" t="s">
        <v>70</v>
      </c>
    </row>
    <row r="6" ht="13.5" thickBot="1">
      <c r="L6" t="s">
        <v>71</v>
      </c>
    </row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53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48" t="s">
        <v>2</v>
      </c>
      <c r="B10" s="36">
        <v>23</v>
      </c>
      <c r="C10" s="20">
        <v>58</v>
      </c>
      <c r="D10" s="20">
        <v>20</v>
      </c>
      <c r="E10" s="49">
        <v>76</v>
      </c>
      <c r="F10" s="20">
        <v>56</v>
      </c>
      <c r="G10" s="20">
        <v>97</v>
      </c>
      <c r="H10" s="20">
        <v>52</v>
      </c>
      <c r="I10" s="26">
        <v>77</v>
      </c>
      <c r="J10" s="55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58">
        <v>280</v>
      </c>
    </row>
    <row r="12" spans="1:10" ht="13.5" thickBot="1">
      <c r="A12" s="24" t="s">
        <v>12</v>
      </c>
      <c r="B12" s="25">
        <v>135</v>
      </c>
      <c r="C12" s="25">
        <v>84</v>
      </c>
      <c r="D12" s="25">
        <v>123</v>
      </c>
      <c r="E12" s="56">
        <v>215</v>
      </c>
      <c r="F12" s="25">
        <v>423</v>
      </c>
      <c r="G12" s="25">
        <v>135</v>
      </c>
      <c r="H12" s="25">
        <v>321</v>
      </c>
      <c r="I12" s="57">
        <v>104</v>
      </c>
      <c r="J12" s="59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T39" sqref="T39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44275</v>
      </c>
      <c r="M15" s="44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135</v>
      </c>
      <c r="C17" s="34">
        <v>0</v>
      </c>
      <c r="D17" s="34">
        <v>0</v>
      </c>
      <c r="E17" s="34">
        <v>215</v>
      </c>
      <c r="F17" s="34">
        <v>0</v>
      </c>
      <c r="G17" s="34">
        <v>135</v>
      </c>
      <c r="H17" s="34">
        <v>15</v>
      </c>
      <c r="I17" s="35">
        <v>0</v>
      </c>
      <c r="J17" s="45">
        <f>SUM(B17:I17)</f>
        <v>500</v>
      </c>
      <c r="L17" s="19"/>
      <c r="M17" s="19"/>
      <c r="N17" s="19"/>
      <c r="O17" s="19"/>
      <c r="P17" s="19"/>
    </row>
    <row r="18" spans="1:10" ht="12.75">
      <c r="A18" s="29" t="s">
        <v>1</v>
      </c>
      <c r="B18" s="36">
        <v>0</v>
      </c>
      <c r="C18" s="20">
        <v>0</v>
      </c>
      <c r="D18" s="20">
        <v>0</v>
      </c>
      <c r="E18" s="20">
        <v>0</v>
      </c>
      <c r="F18" s="20">
        <v>350</v>
      </c>
      <c r="G18" s="20">
        <v>0</v>
      </c>
      <c r="H18" s="20">
        <v>0</v>
      </c>
      <c r="I18" s="26">
        <v>0</v>
      </c>
      <c r="J18" s="45">
        <f>SUM(B18:I18)</f>
        <v>350</v>
      </c>
    </row>
    <row r="19" spans="1:10" ht="12.75">
      <c r="A19" s="29" t="s">
        <v>2</v>
      </c>
      <c r="B19" s="36">
        <v>0</v>
      </c>
      <c r="C19" s="20">
        <v>0</v>
      </c>
      <c r="D19" s="20">
        <v>104</v>
      </c>
      <c r="E19" s="20">
        <v>0</v>
      </c>
      <c r="F19" s="20">
        <v>0</v>
      </c>
      <c r="G19" s="20">
        <v>0</v>
      </c>
      <c r="H19" s="20">
        <v>306</v>
      </c>
      <c r="I19" s="26">
        <v>0</v>
      </c>
      <c r="J19" s="45">
        <f>SUM(B19:I19)</f>
        <v>410</v>
      </c>
    </row>
    <row r="20" spans="1:10" ht="13.5" thickBot="1">
      <c r="A20" s="30" t="s">
        <v>3</v>
      </c>
      <c r="B20" s="37">
        <v>0</v>
      </c>
      <c r="C20" s="27">
        <v>84</v>
      </c>
      <c r="D20" s="27">
        <v>19</v>
      </c>
      <c r="E20" s="27">
        <v>0</v>
      </c>
      <c r="F20" s="27">
        <v>73</v>
      </c>
      <c r="G20" s="27">
        <v>0</v>
      </c>
      <c r="H20" s="27">
        <v>0</v>
      </c>
      <c r="I20" s="28">
        <v>104</v>
      </c>
      <c r="J20" s="45">
        <f>SUM(B20:I20)</f>
        <v>280</v>
      </c>
    </row>
    <row r="21" spans="1:10" ht="13.5" thickBot="1">
      <c r="A21" s="24" t="s">
        <v>63</v>
      </c>
      <c r="B21" s="46">
        <f>SUM(B17:B20)</f>
        <v>135</v>
      </c>
      <c r="C21" s="46">
        <f aca="true" t="shared" si="0" ref="C21:I21">SUM(C17:C20)</f>
        <v>84</v>
      </c>
      <c r="D21" s="46">
        <f t="shared" si="0"/>
        <v>123</v>
      </c>
      <c r="E21" s="46">
        <f t="shared" si="0"/>
        <v>215</v>
      </c>
      <c r="F21" s="46">
        <f t="shared" si="0"/>
        <v>423</v>
      </c>
      <c r="G21" s="46">
        <f t="shared" si="0"/>
        <v>135</v>
      </c>
      <c r="H21" s="46">
        <f t="shared" si="0"/>
        <v>321</v>
      </c>
      <c r="I21" s="46">
        <f t="shared" si="0"/>
        <v>104</v>
      </c>
      <c r="J21" s="21"/>
    </row>
    <row r="23" spans="12:13" ht="12.75">
      <c r="L23" s="7">
        <f>SUMPRODUCT(B26:I29,B8:I11)</f>
        <v>335</v>
      </c>
      <c r="M23" s="6" t="s">
        <v>65</v>
      </c>
    </row>
    <row r="24" ht="13.5" thickBot="1"/>
    <row r="25" spans="1:10" ht="13.5" thickBot="1">
      <c r="A25" s="40" t="s">
        <v>64</v>
      </c>
      <c r="B25" s="38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1" t="s">
        <v>10</v>
      </c>
      <c r="I25" s="32" t="s">
        <v>11</v>
      </c>
      <c r="J25" s="22"/>
    </row>
    <row r="26" spans="1:10" ht="12.75">
      <c r="A26" s="39" t="s">
        <v>0</v>
      </c>
      <c r="B26" s="33">
        <f aca="true" t="shared" si="1" ref="B26:I27">IF(B17&gt;0,1,0)</f>
        <v>1</v>
      </c>
      <c r="C26" s="34">
        <f t="shared" si="1"/>
        <v>0</v>
      </c>
      <c r="D26" s="34">
        <f t="shared" si="1"/>
        <v>0</v>
      </c>
      <c r="E26" s="34">
        <f t="shared" si="1"/>
        <v>1</v>
      </c>
      <c r="F26" s="34">
        <f t="shared" si="1"/>
        <v>0</v>
      </c>
      <c r="G26" s="34">
        <f t="shared" si="1"/>
        <v>1</v>
      </c>
      <c r="H26" s="34">
        <f t="shared" si="1"/>
        <v>1</v>
      </c>
      <c r="I26" s="35">
        <f t="shared" si="1"/>
        <v>0</v>
      </c>
      <c r="J26" s="45"/>
    </row>
    <row r="27" spans="1:16" ht="12.75">
      <c r="A27" s="29" t="s">
        <v>1</v>
      </c>
      <c r="B27" s="36">
        <f t="shared" si="1"/>
        <v>0</v>
      </c>
      <c r="C27" s="20">
        <f t="shared" si="1"/>
        <v>0</v>
      </c>
      <c r="D27" s="20">
        <f t="shared" si="1"/>
        <v>0</v>
      </c>
      <c r="E27" s="20">
        <f t="shared" si="1"/>
        <v>0</v>
      </c>
      <c r="F27" s="20">
        <f t="shared" si="1"/>
        <v>1</v>
      </c>
      <c r="G27" s="20">
        <f t="shared" si="1"/>
        <v>0</v>
      </c>
      <c r="H27" s="20">
        <f t="shared" si="1"/>
        <v>0</v>
      </c>
      <c r="I27" s="26">
        <f t="shared" si="1"/>
        <v>0</v>
      </c>
      <c r="J27" s="45"/>
      <c r="L27" s="41"/>
      <c r="M27" s="41"/>
      <c r="N27" s="41"/>
      <c r="O27" s="41"/>
      <c r="P27" s="41"/>
    </row>
    <row r="28" spans="1:16" ht="12.75">
      <c r="A28" s="29" t="s">
        <v>2</v>
      </c>
      <c r="B28" s="36">
        <f aca="true" t="shared" si="2" ref="B28:I28">IF(B19&gt;0,1,0)</f>
        <v>0</v>
      </c>
      <c r="C28" s="20">
        <f t="shared" si="2"/>
        <v>0</v>
      </c>
      <c r="D28" s="20">
        <f t="shared" si="2"/>
        <v>1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0">
        <f t="shared" si="2"/>
        <v>1</v>
      </c>
      <c r="I28" s="26">
        <f t="shared" si="2"/>
        <v>0</v>
      </c>
      <c r="J28" s="45"/>
      <c r="L28" s="41"/>
      <c r="M28" s="41"/>
      <c r="N28" s="41"/>
      <c r="O28" s="41"/>
      <c r="P28" s="41"/>
    </row>
    <row r="29" spans="1:16" ht="13.5" thickBot="1">
      <c r="A29" s="30" t="s">
        <v>3</v>
      </c>
      <c r="B29" s="37">
        <f aca="true" t="shared" si="3" ref="B29:I29">IF(B20&gt;0,1,0)</f>
        <v>0</v>
      </c>
      <c r="C29" s="27">
        <f t="shared" si="3"/>
        <v>1</v>
      </c>
      <c r="D29" s="27">
        <f t="shared" si="3"/>
        <v>1</v>
      </c>
      <c r="E29" s="27">
        <f t="shared" si="3"/>
        <v>0</v>
      </c>
      <c r="F29" s="27">
        <f t="shared" si="3"/>
        <v>1</v>
      </c>
      <c r="G29" s="27">
        <f t="shared" si="3"/>
        <v>0</v>
      </c>
      <c r="H29" s="27">
        <f t="shared" si="3"/>
        <v>0</v>
      </c>
      <c r="I29" s="28">
        <f t="shared" si="3"/>
        <v>1</v>
      </c>
      <c r="J29" s="45"/>
      <c r="L29" s="41"/>
      <c r="M29" s="41"/>
      <c r="N29" s="41"/>
      <c r="O29" s="41"/>
      <c r="P29" s="41"/>
    </row>
    <row r="30" spans="1:16" ht="13.5" thickBot="1">
      <c r="A30" s="24"/>
      <c r="B30" s="46"/>
      <c r="C30" s="46"/>
      <c r="D30" s="46"/>
      <c r="E30" s="46"/>
      <c r="F30" s="46"/>
      <c r="G30" s="46"/>
      <c r="H30" s="46"/>
      <c r="I30" s="46"/>
      <c r="J30" s="21"/>
      <c r="L30" s="41"/>
      <c r="M30" s="41"/>
      <c r="N30" s="41"/>
      <c r="O30" s="41"/>
      <c r="P30" s="41"/>
    </row>
    <row r="31" spans="12:16" ht="12.75">
      <c r="L31" s="41"/>
      <c r="M31" s="41"/>
      <c r="N31" s="41"/>
      <c r="O31" s="41"/>
      <c r="P31" s="41"/>
    </row>
    <row r="32" spans="12:16" ht="12.75">
      <c r="L32" s="41"/>
      <c r="M32" s="41"/>
      <c r="N32" s="41"/>
      <c r="O32" s="41"/>
      <c r="P32" s="41"/>
    </row>
    <row r="33" spans="12:16" ht="12.75">
      <c r="L33" s="41"/>
      <c r="M33" s="41"/>
      <c r="N33" s="41"/>
      <c r="O33" s="41"/>
      <c r="P33" s="41"/>
    </row>
    <row r="34" spans="12:16" ht="12.75">
      <c r="L34" s="41"/>
      <c r="M34" s="41"/>
      <c r="N34" s="41"/>
      <c r="O34" s="41"/>
      <c r="P34" s="41"/>
    </row>
    <row r="35" spans="12:16" ht="12.75">
      <c r="L35" s="41"/>
      <c r="M35" s="41"/>
      <c r="N35" s="41"/>
      <c r="O35" s="41"/>
      <c r="P35" s="41"/>
    </row>
    <row r="36" spans="12:16" ht="12.75">
      <c r="L36" s="41"/>
      <c r="M36" s="41"/>
      <c r="N36" s="41"/>
      <c r="O36" s="41"/>
      <c r="P36" s="41"/>
    </row>
    <row r="37" spans="12:16" ht="12.75">
      <c r="L37" s="41"/>
      <c r="M37" s="41"/>
      <c r="N37" s="41"/>
      <c r="O37" s="41"/>
      <c r="P37" s="41"/>
    </row>
    <row r="38" spans="12:16" ht="12.75">
      <c r="L38" s="41"/>
      <c r="M38" s="41"/>
      <c r="N38" s="41"/>
      <c r="O38" s="41"/>
      <c r="P38" s="41"/>
    </row>
    <row r="39" spans="12:16" ht="12.75">
      <c r="L39" s="41"/>
      <c r="M39" s="41"/>
      <c r="N39" s="41"/>
      <c r="O39" s="41"/>
      <c r="P39" s="41"/>
    </row>
    <row r="40" spans="12:16" ht="12.75">
      <c r="L40" s="41"/>
      <c r="M40" s="41"/>
      <c r="N40" s="41"/>
      <c r="O40" s="41"/>
      <c r="P40" s="41"/>
    </row>
    <row r="41" spans="12:16" ht="12.75">
      <c r="L41" s="41"/>
      <c r="M41" s="41"/>
      <c r="N41" s="41"/>
      <c r="O41" s="41"/>
      <c r="P41" s="41"/>
    </row>
    <row r="42" spans="12:16" ht="12.75">
      <c r="L42" s="41"/>
      <c r="M42" s="41"/>
      <c r="N42" s="41"/>
      <c r="O42" s="41"/>
      <c r="P42" s="41"/>
    </row>
    <row r="43" spans="12:16" ht="12.75">
      <c r="L43" s="41"/>
      <c r="M43" s="41"/>
      <c r="N43" s="41"/>
      <c r="O43" s="41"/>
      <c r="P43" s="41"/>
    </row>
    <row r="44" spans="12:16" ht="12.75">
      <c r="L44" s="41"/>
      <c r="M44" s="41"/>
      <c r="N44" s="41"/>
      <c r="O44" s="41"/>
      <c r="P44" s="41"/>
    </row>
    <row r="45" spans="12:16" ht="12.75">
      <c r="L45" s="41"/>
      <c r="M45" s="41"/>
      <c r="N45" s="41"/>
      <c r="O45" s="41"/>
      <c r="P45" s="41"/>
    </row>
  </sheetData>
  <sheetProtection/>
  <mergeCells count="1">
    <mergeCell ref="A1:J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1.28125" style="0" customWidth="1"/>
    <col min="2" max="9" width="5.140625" style="0" customWidth="1"/>
  </cols>
  <sheetData>
    <row r="1" spans="1:10" ht="12.7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ht="12.75">
      <c r="A5" s="15" t="s">
        <v>56</v>
      </c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0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L13" s="47">
        <f>SUMPRODUCT(B8:I11,B17:I20)</f>
        <v>44274.99999999999</v>
      </c>
      <c r="M13" s="6" t="s">
        <v>58</v>
      </c>
    </row>
    <row r="16" spans="1:10" ht="12.75">
      <c r="A16" s="2"/>
      <c r="B16" s="3" t="s">
        <v>4</v>
      </c>
      <c r="C16" s="3" t="s">
        <v>5</v>
      </c>
      <c r="D16" s="3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11</v>
      </c>
      <c r="J16" s="4" t="s">
        <v>13</v>
      </c>
    </row>
    <row r="17" spans="1:10" ht="12.75">
      <c r="A17" s="4" t="s">
        <v>0</v>
      </c>
      <c r="B17" s="2">
        <v>135</v>
      </c>
      <c r="C17" s="2">
        <v>0</v>
      </c>
      <c r="D17" s="2">
        <v>0</v>
      </c>
      <c r="E17" s="2">
        <v>215</v>
      </c>
      <c r="F17" s="2">
        <v>0</v>
      </c>
      <c r="G17" s="2">
        <v>135</v>
      </c>
      <c r="H17" s="2">
        <v>14.999999999999872</v>
      </c>
      <c r="I17" s="2">
        <v>0</v>
      </c>
      <c r="J17" s="2">
        <f>SUM(B17:I17)</f>
        <v>499.9999999999999</v>
      </c>
    </row>
    <row r="18" spans="1:10" ht="12.75">
      <c r="A18" s="4" t="s">
        <v>1</v>
      </c>
      <c r="B18" s="2">
        <v>0</v>
      </c>
      <c r="C18" s="2">
        <v>0</v>
      </c>
      <c r="D18" s="2">
        <v>0</v>
      </c>
      <c r="E18" s="2">
        <v>0</v>
      </c>
      <c r="F18" s="2">
        <v>350</v>
      </c>
      <c r="G18" s="2">
        <v>0</v>
      </c>
      <c r="H18" s="2">
        <v>0</v>
      </c>
      <c r="I18" s="2">
        <v>0</v>
      </c>
      <c r="J18" s="2">
        <f>SUM(B18:I18)</f>
        <v>350</v>
      </c>
    </row>
    <row r="19" spans="1:10" ht="12.75">
      <c r="A19" s="4" t="s">
        <v>2</v>
      </c>
      <c r="B19" s="2">
        <v>0</v>
      </c>
      <c r="C19" s="2">
        <v>0</v>
      </c>
      <c r="D19" s="2">
        <v>104</v>
      </c>
      <c r="E19" s="2">
        <v>0</v>
      </c>
      <c r="F19" s="2">
        <v>0</v>
      </c>
      <c r="G19" s="2">
        <v>0</v>
      </c>
      <c r="H19" s="2">
        <v>306</v>
      </c>
      <c r="I19" s="2">
        <v>0</v>
      </c>
      <c r="J19" s="2">
        <f>SUM(B19:I19)</f>
        <v>410</v>
      </c>
    </row>
    <row r="20" spans="1:10" ht="12.75">
      <c r="A20" s="4" t="s">
        <v>3</v>
      </c>
      <c r="B20" s="2">
        <v>0</v>
      </c>
      <c r="C20" s="2">
        <v>84</v>
      </c>
      <c r="D20" s="2">
        <v>19.000000000000068</v>
      </c>
      <c r="E20" s="2">
        <v>0</v>
      </c>
      <c r="F20" s="2">
        <v>73</v>
      </c>
      <c r="G20" s="2">
        <v>0</v>
      </c>
      <c r="H20" s="2">
        <v>0</v>
      </c>
      <c r="I20" s="2">
        <v>104</v>
      </c>
      <c r="J20" s="2">
        <f>SUM(B20:I20)</f>
        <v>280.00000000000006</v>
      </c>
    </row>
    <row r="21" spans="1:10" ht="12.75">
      <c r="A21" s="4" t="s">
        <v>12</v>
      </c>
      <c r="B21" s="2">
        <f>SUM(B17:B20)</f>
        <v>135</v>
      </c>
      <c r="C21" s="2">
        <f aca="true" t="shared" si="0" ref="C21:I21">SUM(C17:C20)</f>
        <v>84</v>
      </c>
      <c r="D21" s="2">
        <f t="shared" si="0"/>
        <v>123.00000000000007</v>
      </c>
      <c r="E21" s="2">
        <f t="shared" si="0"/>
        <v>215</v>
      </c>
      <c r="F21" s="2">
        <f t="shared" si="0"/>
        <v>423</v>
      </c>
      <c r="G21" s="2">
        <f t="shared" si="0"/>
        <v>135</v>
      </c>
      <c r="H21" s="2">
        <f t="shared" si="0"/>
        <v>320.9999999999999</v>
      </c>
      <c r="I21" s="2">
        <f t="shared" si="0"/>
        <v>104</v>
      </c>
      <c r="J21" s="2"/>
    </row>
    <row r="24" spans="12:13" ht="12.75">
      <c r="L24" s="47">
        <f>SUMPRODUCT(B27:I30,B8:I11)</f>
        <v>335</v>
      </c>
      <c r="M24" s="6" t="s">
        <v>59</v>
      </c>
    </row>
    <row r="26" spans="1:10" ht="12.75">
      <c r="A26" s="2"/>
      <c r="B26" s="3" t="s">
        <v>4</v>
      </c>
      <c r="C26" s="3" t="s">
        <v>5</v>
      </c>
      <c r="D26" s="3" t="s">
        <v>6</v>
      </c>
      <c r="E26" s="3" t="s">
        <v>7</v>
      </c>
      <c r="F26" s="3" t="s">
        <v>8</v>
      </c>
      <c r="G26" s="3" t="s">
        <v>9</v>
      </c>
      <c r="H26" s="3" t="s">
        <v>10</v>
      </c>
      <c r="I26" s="3" t="s">
        <v>11</v>
      </c>
      <c r="J26" s="2"/>
    </row>
    <row r="27" spans="1:10" ht="12.75">
      <c r="A27" s="4" t="s">
        <v>0</v>
      </c>
      <c r="B27" s="2">
        <f>IF(B17&gt;0,1,0)</f>
        <v>1</v>
      </c>
      <c r="C27" s="2">
        <f aca="true" t="shared" si="1" ref="C27:I27">IF(C17&gt;0,1,0)</f>
        <v>0</v>
      </c>
      <c r="D27" s="2">
        <f t="shared" si="1"/>
        <v>0</v>
      </c>
      <c r="E27" s="2">
        <f t="shared" si="1"/>
        <v>1</v>
      </c>
      <c r="F27" s="2">
        <f t="shared" si="1"/>
        <v>0</v>
      </c>
      <c r="G27" s="2">
        <f t="shared" si="1"/>
        <v>1</v>
      </c>
      <c r="H27" s="2">
        <f t="shared" si="1"/>
        <v>1</v>
      </c>
      <c r="I27" s="2">
        <f t="shared" si="1"/>
        <v>0</v>
      </c>
      <c r="J27" s="2"/>
    </row>
    <row r="28" spans="1:10" ht="12.75">
      <c r="A28" s="4" t="s">
        <v>1</v>
      </c>
      <c r="B28" s="2">
        <f>IF(B18&gt;0,1,0)</f>
        <v>0</v>
      </c>
      <c r="C28" s="2">
        <f aca="true" t="shared" si="2" ref="C28:I28">IF(C18&gt;0,1,0)</f>
        <v>0</v>
      </c>
      <c r="D28" s="2">
        <f t="shared" si="2"/>
        <v>0</v>
      </c>
      <c r="E28" s="2">
        <f t="shared" si="2"/>
        <v>0</v>
      </c>
      <c r="F28" s="2">
        <f t="shared" si="2"/>
        <v>1</v>
      </c>
      <c r="G28" s="2">
        <f t="shared" si="2"/>
        <v>0</v>
      </c>
      <c r="H28" s="2">
        <f t="shared" si="2"/>
        <v>0</v>
      </c>
      <c r="I28" s="2">
        <f t="shared" si="2"/>
        <v>0</v>
      </c>
      <c r="J28" s="2"/>
    </row>
    <row r="29" spans="1:10" ht="12.75">
      <c r="A29" s="4" t="s">
        <v>2</v>
      </c>
      <c r="B29" s="2">
        <f aca="true" t="shared" si="3" ref="B29:I29">IF(B19&gt;0,1,0)</f>
        <v>0</v>
      </c>
      <c r="C29" s="2">
        <f t="shared" si="3"/>
        <v>0</v>
      </c>
      <c r="D29" s="2">
        <f t="shared" si="3"/>
        <v>1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1</v>
      </c>
      <c r="I29" s="2">
        <f t="shared" si="3"/>
        <v>0</v>
      </c>
      <c r="J29" s="2"/>
    </row>
    <row r="30" spans="1:10" ht="12.75">
      <c r="A30" s="4" t="s">
        <v>3</v>
      </c>
      <c r="B30" s="2">
        <f aca="true" t="shared" si="4" ref="B30:I30">IF(B20&gt;0,1,0)</f>
        <v>0</v>
      </c>
      <c r="C30" s="2">
        <f t="shared" si="4"/>
        <v>1</v>
      </c>
      <c r="D30" s="2">
        <f t="shared" si="4"/>
        <v>1</v>
      </c>
      <c r="E30" s="2">
        <f t="shared" si="4"/>
        <v>0</v>
      </c>
      <c r="F30" s="2">
        <f t="shared" si="4"/>
        <v>1</v>
      </c>
      <c r="G30" s="2">
        <f t="shared" si="4"/>
        <v>0</v>
      </c>
      <c r="H30" s="2">
        <f t="shared" si="4"/>
        <v>0</v>
      </c>
      <c r="I30" s="2">
        <f t="shared" si="4"/>
        <v>1</v>
      </c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1">
    <mergeCell ref="A1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2:H54"/>
  <sheetViews>
    <sheetView tabSelected="1" zoomScalePageLayoutView="0" workbookViewId="0" topLeftCell="A43">
      <selection activeCell="H51" sqref="H51"/>
    </sheetView>
  </sheetViews>
  <sheetFormatPr defaultColWidth="9.140625" defaultRowHeight="12.75"/>
  <cols>
    <col min="1" max="1" width="21.421875" style="0" customWidth="1"/>
    <col min="2" max="2" width="9.7109375" style="0" customWidth="1"/>
    <col min="4" max="4" width="12.8515625" style="0" customWidth="1"/>
    <col min="5" max="5" width="10.28125" style="0" customWidth="1"/>
    <col min="6" max="6" width="13.8515625" style="0" customWidth="1"/>
    <col min="7" max="7" width="13.57421875" style="0" customWidth="1"/>
    <col min="8" max="8" width="11.140625" style="0" customWidth="1"/>
  </cols>
  <sheetData>
    <row r="2" ht="13.5" thickBot="1">
      <c r="A2" s="7" t="s">
        <v>24</v>
      </c>
    </row>
    <row r="3" spans="1:7" ht="12.75" customHeight="1">
      <c r="A3" s="84" t="s">
        <v>23</v>
      </c>
      <c r="B3" s="85"/>
      <c r="C3" s="85"/>
      <c r="D3" s="85"/>
      <c r="E3" s="85"/>
      <c r="F3" s="85"/>
      <c r="G3" s="86"/>
    </row>
    <row r="4" spans="1:7" ht="12.75" customHeight="1">
      <c r="A4" s="87"/>
      <c r="B4" s="88"/>
      <c r="C4" s="88"/>
      <c r="D4" s="88"/>
      <c r="E4" s="88"/>
      <c r="F4" s="88"/>
      <c r="G4" s="89"/>
    </row>
    <row r="5" spans="1:7" ht="12.75" customHeight="1">
      <c r="A5" s="87"/>
      <c r="B5" s="88"/>
      <c r="C5" s="88"/>
      <c r="D5" s="88"/>
      <c r="E5" s="88"/>
      <c r="F5" s="88"/>
      <c r="G5" s="89"/>
    </row>
    <row r="6" spans="1:7" ht="12.75" customHeight="1">
      <c r="A6" s="87"/>
      <c r="B6" s="88"/>
      <c r="C6" s="88"/>
      <c r="D6" s="88"/>
      <c r="E6" s="88"/>
      <c r="F6" s="88"/>
      <c r="G6" s="89"/>
    </row>
    <row r="7" spans="1:7" s="15" customFormat="1" ht="12.75" customHeight="1">
      <c r="A7" s="90" t="s">
        <v>50</v>
      </c>
      <c r="B7" s="88"/>
      <c r="C7" s="88"/>
      <c r="D7" s="88"/>
      <c r="E7" s="88"/>
      <c r="F7" s="88"/>
      <c r="G7" s="89"/>
    </row>
    <row r="8" spans="1:7" s="15" customFormat="1" ht="12.75" customHeight="1" thickBot="1">
      <c r="A8" s="91" t="s">
        <v>49</v>
      </c>
      <c r="B8" s="92"/>
      <c r="C8" s="92"/>
      <c r="D8" s="92"/>
      <c r="E8" s="92"/>
      <c r="F8" s="92"/>
      <c r="G8" s="93"/>
    </row>
    <row r="9" spans="1:7" ht="12.75" customHeight="1" thickBot="1">
      <c r="A9" s="18"/>
      <c r="B9" s="19"/>
      <c r="C9" s="19"/>
      <c r="D9" s="19"/>
      <c r="E9" s="19"/>
      <c r="F9" s="19"/>
      <c r="G9" s="19"/>
    </row>
    <row r="10" spans="1:6" ht="26.25" thickBot="1">
      <c r="A10" s="8"/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18</v>
      </c>
    </row>
    <row r="11" spans="1:6" ht="13.5" thickBot="1">
      <c r="A11" s="11" t="s">
        <v>19</v>
      </c>
      <c r="B11" s="13">
        <v>464</v>
      </c>
      <c r="C11" s="13">
        <v>513</v>
      </c>
      <c r="D11" s="13">
        <v>654</v>
      </c>
      <c r="E11" s="13">
        <v>867</v>
      </c>
      <c r="F11" s="14">
        <v>75</v>
      </c>
    </row>
    <row r="12" spans="1:6" ht="13.5" thickBot="1">
      <c r="A12" s="11" t="s">
        <v>20</v>
      </c>
      <c r="B12" s="13">
        <v>352</v>
      </c>
      <c r="C12" s="13">
        <v>416</v>
      </c>
      <c r="D12" s="13">
        <v>690</v>
      </c>
      <c r="E12" s="13">
        <v>791</v>
      </c>
      <c r="F12" s="14">
        <v>125</v>
      </c>
    </row>
    <row r="13" spans="1:6" ht="13.5" thickBot="1">
      <c r="A13" s="11" t="s">
        <v>21</v>
      </c>
      <c r="B13" s="13">
        <v>995</v>
      </c>
      <c r="C13" s="13">
        <v>682</v>
      </c>
      <c r="D13" s="13">
        <v>388</v>
      </c>
      <c r="E13" s="13">
        <v>685</v>
      </c>
      <c r="F13" s="14">
        <v>100</v>
      </c>
    </row>
    <row r="14" spans="1:6" ht="13.5" thickBot="1">
      <c r="A14" s="11" t="s">
        <v>22</v>
      </c>
      <c r="B14" s="14">
        <v>80</v>
      </c>
      <c r="C14" s="14">
        <v>65</v>
      </c>
      <c r="D14" s="14">
        <v>70</v>
      </c>
      <c r="E14" s="14">
        <v>85</v>
      </c>
      <c r="F14" s="13"/>
    </row>
    <row r="19" ht="13.5" thickBot="1">
      <c r="A19" s="7" t="s">
        <v>25</v>
      </c>
    </row>
    <row r="20" spans="1:7" ht="12.75" customHeight="1">
      <c r="A20" s="62" t="s">
        <v>26</v>
      </c>
      <c r="B20" s="63"/>
      <c r="C20" s="63"/>
      <c r="D20" s="63"/>
      <c r="E20" s="63"/>
      <c r="F20" s="63"/>
      <c r="G20" s="64"/>
    </row>
    <row r="21" spans="1:7" ht="12.75">
      <c r="A21" s="65"/>
      <c r="B21" s="66"/>
      <c r="C21" s="66"/>
      <c r="D21" s="66"/>
      <c r="E21" s="66"/>
      <c r="F21" s="66"/>
      <c r="G21" s="67"/>
    </row>
    <row r="22" spans="1:7" ht="12.75">
      <c r="A22" s="65"/>
      <c r="B22" s="66"/>
      <c r="C22" s="66"/>
      <c r="D22" s="66"/>
      <c r="E22" s="66"/>
      <c r="F22" s="66"/>
      <c r="G22" s="67"/>
    </row>
    <row r="23" spans="1:7" ht="12.75">
      <c r="A23" s="65"/>
      <c r="B23" s="66"/>
      <c r="C23" s="66"/>
      <c r="D23" s="66"/>
      <c r="E23" s="66"/>
      <c r="F23" s="66"/>
      <c r="G23" s="67"/>
    </row>
    <row r="24" spans="1:7" ht="12.75">
      <c r="A24" s="65"/>
      <c r="B24" s="66"/>
      <c r="C24" s="66"/>
      <c r="D24" s="66"/>
      <c r="E24" s="66"/>
      <c r="F24" s="66"/>
      <c r="G24" s="67"/>
    </row>
    <row r="25" spans="1:7" ht="12.75">
      <c r="A25" s="75" t="s">
        <v>51</v>
      </c>
      <c r="B25" s="76"/>
      <c r="C25" s="76"/>
      <c r="D25" s="76"/>
      <c r="E25" s="76"/>
      <c r="F25" s="76"/>
      <c r="G25" s="77"/>
    </row>
    <row r="26" spans="1:7" ht="12.75">
      <c r="A26" s="75" t="s">
        <v>52</v>
      </c>
      <c r="B26" s="76"/>
      <c r="C26" s="76"/>
      <c r="D26" s="76"/>
      <c r="E26" s="76"/>
      <c r="F26" s="76"/>
      <c r="G26" s="77"/>
    </row>
    <row r="27" spans="1:7" ht="12.75" customHeight="1">
      <c r="A27" s="68" t="s">
        <v>53</v>
      </c>
      <c r="B27" s="69"/>
      <c r="C27" s="69"/>
      <c r="D27" s="69"/>
      <c r="E27" s="69"/>
      <c r="F27" s="69"/>
      <c r="G27" s="70"/>
    </row>
    <row r="28" spans="1:7" ht="12.75">
      <c r="A28" s="71"/>
      <c r="B28" s="69"/>
      <c r="C28" s="69"/>
      <c r="D28" s="69"/>
      <c r="E28" s="69"/>
      <c r="F28" s="69"/>
      <c r="G28" s="70"/>
    </row>
    <row r="29" spans="1:7" ht="13.5" thickBot="1">
      <c r="A29" s="72"/>
      <c r="B29" s="73"/>
      <c r="C29" s="73"/>
      <c r="D29" s="73"/>
      <c r="E29" s="73"/>
      <c r="F29" s="73"/>
      <c r="G29" s="74"/>
    </row>
    <row r="30" ht="12.75" customHeight="1" thickBot="1">
      <c r="A30" s="5"/>
    </row>
    <row r="31" spans="1:8" ht="26.25" thickBot="1">
      <c r="A31" s="8"/>
      <c r="B31" s="9" t="s">
        <v>27</v>
      </c>
      <c r="C31" s="9" t="s">
        <v>28</v>
      </c>
      <c r="D31" s="9" t="s">
        <v>29</v>
      </c>
      <c r="E31" s="9" t="s">
        <v>30</v>
      </c>
      <c r="F31" s="9" t="s">
        <v>31</v>
      </c>
      <c r="G31" s="9" t="s">
        <v>32</v>
      </c>
      <c r="H31" s="10" t="s">
        <v>33</v>
      </c>
    </row>
    <row r="32" spans="1:8" ht="13.5" thickBot="1">
      <c r="A32" s="11" t="s">
        <v>27</v>
      </c>
      <c r="B32" s="12">
        <v>5</v>
      </c>
      <c r="C32" s="12">
        <v>20</v>
      </c>
      <c r="D32" s="12">
        <v>18</v>
      </c>
      <c r="E32" s="12">
        <v>22</v>
      </c>
      <c r="F32" s="12">
        <v>40</v>
      </c>
      <c r="G32" s="12">
        <v>13</v>
      </c>
      <c r="H32" s="12" t="s">
        <v>34</v>
      </c>
    </row>
    <row r="33" spans="1:8" ht="13.5" thickBot="1">
      <c r="A33" s="11" t="s">
        <v>28</v>
      </c>
      <c r="B33" s="12">
        <v>20</v>
      </c>
      <c r="C33" s="12">
        <v>3</v>
      </c>
      <c r="D33" s="12">
        <v>38</v>
      </c>
      <c r="E33" s="12">
        <v>35</v>
      </c>
      <c r="F33" s="12">
        <v>60</v>
      </c>
      <c r="G33" s="12">
        <v>33</v>
      </c>
      <c r="H33" s="12" t="s">
        <v>35</v>
      </c>
    </row>
    <row r="34" spans="1:8" ht="13.5" thickBot="1">
      <c r="A34" s="11" t="s">
        <v>29</v>
      </c>
      <c r="B34" s="12">
        <v>18</v>
      </c>
      <c r="C34" s="12">
        <v>38</v>
      </c>
      <c r="D34" s="12">
        <v>4</v>
      </c>
      <c r="E34" s="12">
        <v>40</v>
      </c>
      <c r="F34" s="12">
        <v>35</v>
      </c>
      <c r="G34" s="12">
        <v>10</v>
      </c>
      <c r="H34" s="12" t="s">
        <v>35</v>
      </c>
    </row>
    <row r="35" spans="1:8" ht="26.25" thickBot="1">
      <c r="A35" s="11" t="s">
        <v>36</v>
      </c>
      <c r="B35" s="12" t="s">
        <v>34</v>
      </c>
      <c r="C35" s="12" t="s">
        <v>37</v>
      </c>
      <c r="D35" s="12" t="s">
        <v>38</v>
      </c>
      <c r="E35" s="12" t="s">
        <v>39</v>
      </c>
      <c r="F35" s="12" t="s">
        <v>40</v>
      </c>
      <c r="G35" s="12" t="s">
        <v>38</v>
      </c>
      <c r="H35" s="12"/>
    </row>
    <row r="39" ht="13.5" thickBot="1">
      <c r="A39" s="7" t="s">
        <v>48</v>
      </c>
    </row>
    <row r="40" spans="1:8" s="15" customFormat="1" ht="12.75" customHeight="1">
      <c r="A40" s="78" t="s">
        <v>41</v>
      </c>
      <c r="B40" s="79"/>
      <c r="C40" s="79"/>
      <c r="D40" s="79"/>
      <c r="E40" s="79"/>
      <c r="F40" s="79"/>
      <c r="G40" s="80"/>
      <c r="H40" s="17"/>
    </row>
    <row r="41" spans="1:8" s="15" customFormat="1" ht="12.75">
      <c r="A41" s="81"/>
      <c r="B41" s="82"/>
      <c r="C41" s="82"/>
      <c r="D41" s="82"/>
      <c r="E41" s="82"/>
      <c r="F41" s="82"/>
      <c r="G41" s="83"/>
      <c r="H41" s="17"/>
    </row>
    <row r="42" spans="1:8" s="15" customFormat="1" ht="12.75">
      <c r="A42" s="81"/>
      <c r="B42" s="82"/>
      <c r="C42" s="82"/>
      <c r="D42" s="82"/>
      <c r="E42" s="82"/>
      <c r="F42" s="82"/>
      <c r="G42" s="83"/>
      <c r="H42" s="17"/>
    </row>
    <row r="43" spans="1:8" s="15" customFormat="1" ht="12.75">
      <c r="A43" s="81"/>
      <c r="B43" s="82"/>
      <c r="C43" s="82"/>
      <c r="D43" s="82"/>
      <c r="E43" s="82"/>
      <c r="F43" s="82"/>
      <c r="G43" s="83"/>
      <c r="H43" s="17"/>
    </row>
    <row r="44" spans="1:8" s="15" customFormat="1" ht="12.75">
      <c r="A44" s="81"/>
      <c r="B44" s="82"/>
      <c r="C44" s="82"/>
      <c r="D44" s="82"/>
      <c r="E44" s="82"/>
      <c r="F44" s="82"/>
      <c r="G44" s="83"/>
      <c r="H44" s="17"/>
    </row>
    <row r="45" spans="1:8" s="15" customFormat="1" ht="12.75">
      <c r="A45" s="81"/>
      <c r="B45" s="82"/>
      <c r="C45" s="82"/>
      <c r="D45" s="82"/>
      <c r="E45" s="82"/>
      <c r="F45" s="82"/>
      <c r="G45" s="83"/>
      <c r="H45" s="17"/>
    </row>
    <row r="46" spans="1:8" s="15" customFormat="1" ht="12.75">
      <c r="A46" s="81"/>
      <c r="B46" s="82"/>
      <c r="C46" s="82"/>
      <c r="D46" s="82"/>
      <c r="E46" s="82"/>
      <c r="F46" s="82"/>
      <c r="G46" s="83"/>
      <c r="H46" s="17"/>
    </row>
    <row r="47" spans="1:7" s="15" customFormat="1" ht="12.75" customHeight="1" thickBot="1">
      <c r="A47" s="94" t="s">
        <v>54</v>
      </c>
      <c r="B47" s="95"/>
      <c r="C47" s="95"/>
      <c r="D47" s="95"/>
      <c r="E47" s="95"/>
      <c r="F47" s="95"/>
      <c r="G47" s="96"/>
    </row>
    <row r="48" s="15" customFormat="1" ht="13.5" thickBot="1"/>
    <row r="49" spans="1:6" s="15" customFormat="1" ht="39" thickBot="1">
      <c r="A49" s="16" t="s">
        <v>42</v>
      </c>
      <c r="B49" s="9" t="s">
        <v>43</v>
      </c>
      <c r="C49" s="9" t="s">
        <v>44</v>
      </c>
      <c r="D49" s="9" t="s">
        <v>45</v>
      </c>
      <c r="E49" s="9" t="s">
        <v>46</v>
      </c>
      <c r="F49" s="9" t="s">
        <v>47</v>
      </c>
    </row>
    <row r="50" spans="1:6" s="15" customFormat="1" ht="13.5" thickBot="1">
      <c r="A50" s="11">
        <v>1</v>
      </c>
      <c r="B50" s="12">
        <v>8</v>
      </c>
      <c r="C50" s="12">
        <v>6</v>
      </c>
      <c r="D50" s="12">
        <v>10</v>
      </c>
      <c r="E50" s="12">
        <v>9</v>
      </c>
      <c r="F50" s="12">
        <v>35</v>
      </c>
    </row>
    <row r="51" spans="1:6" s="15" customFormat="1" ht="13.5" thickBot="1">
      <c r="A51" s="11">
        <v>2</v>
      </c>
      <c r="B51" s="12">
        <v>9</v>
      </c>
      <c r="C51" s="12">
        <v>12</v>
      </c>
      <c r="D51" s="12">
        <v>13</v>
      </c>
      <c r="E51" s="12">
        <v>7</v>
      </c>
      <c r="F51" s="12">
        <v>50</v>
      </c>
    </row>
    <row r="52" spans="1:6" s="15" customFormat="1" ht="13.5" thickBot="1">
      <c r="A52" s="11">
        <v>3</v>
      </c>
      <c r="B52" s="12">
        <v>14</v>
      </c>
      <c r="C52" s="12">
        <v>9</v>
      </c>
      <c r="D52" s="12">
        <v>16</v>
      </c>
      <c r="E52" s="12">
        <v>5</v>
      </c>
      <c r="F52" s="12">
        <v>40</v>
      </c>
    </row>
    <row r="53" spans="1:6" s="15" customFormat="1" ht="13.5" thickBot="1">
      <c r="A53" s="11" t="s">
        <v>12</v>
      </c>
      <c r="B53" s="12">
        <v>45</v>
      </c>
      <c r="C53" s="12">
        <v>20</v>
      </c>
      <c r="D53" s="12">
        <v>30</v>
      </c>
      <c r="E53" s="12">
        <v>30</v>
      </c>
      <c r="F53" s="12"/>
    </row>
    <row r="54" ht="15.75">
      <c r="A54" s="5"/>
    </row>
  </sheetData>
  <sheetProtection/>
  <mergeCells count="9">
    <mergeCell ref="A47:G47"/>
    <mergeCell ref="A20:G24"/>
    <mergeCell ref="A27:G29"/>
    <mergeCell ref="A26:G26"/>
    <mergeCell ref="A25:G25"/>
    <mergeCell ref="A40:G46"/>
    <mergeCell ref="A3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2:I2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1.421875" style="98" customWidth="1"/>
    <col min="2" max="2" width="9.7109375" style="98" customWidth="1"/>
    <col min="3" max="3" width="9.140625" style="98" customWidth="1"/>
    <col min="4" max="4" width="12.8515625" style="98" customWidth="1"/>
    <col min="5" max="5" width="10.28125" style="98" customWidth="1"/>
    <col min="6" max="6" width="13.8515625" style="98" customWidth="1"/>
    <col min="7" max="7" width="13.57421875" style="98" customWidth="1"/>
    <col min="8" max="8" width="11.140625" style="98" customWidth="1"/>
    <col min="9" max="16384" width="9.140625" style="98" customWidth="1"/>
  </cols>
  <sheetData>
    <row r="2" ht="13.5" thickBot="1">
      <c r="A2" s="97" t="s">
        <v>24</v>
      </c>
    </row>
    <row r="3" spans="1:7" ht="12.75" customHeight="1">
      <c r="A3" s="99" t="s">
        <v>23</v>
      </c>
      <c r="B3" s="100"/>
      <c r="C3" s="100"/>
      <c r="D3" s="100"/>
      <c r="E3" s="100"/>
      <c r="F3" s="100"/>
      <c r="G3" s="101"/>
    </row>
    <row r="4" spans="1:7" ht="12.75" customHeight="1">
      <c r="A4" s="102"/>
      <c r="B4" s="103"/>
      <c r="C4" s="103"/>
      <c r="D4" s="103"/>
      <c r="E4" s="103"/>
      <c r="F4" s="103"/>
      <c r="G4" s="104"/>
    </row>
    <row r="5" spans="1:7" ht="12.75" customHeight="1">
      <c r="A5" s="102"/>
      <c r="B5" s="103"/>
      <c r="C5" s="103"/>
      <c r="D5" s="103"/>
      <c r="E5" s="103"/>
      <c r="F5" s="103"/>
      <c r="G5" s="104"/>
    </row>
    <row r="6" spans="1:7" ht="12.75" customHeight="1">
      <c r="A6" s="102"/>
      <c r="B6" s="103"/>
      <c r="C6" s="103"/>
      <c r="D6" s="103"/>
      <c r="E6" s="103"/>
      <c r="F6" s="103"/>
      <c r="G6" s="104"/>
    </row>
    <row r="7" spans="1:7" s="106" customFormat="1" ht="12.75" customHeight="1">
      <c r="A7" s="105" t="s">
        <v>50</v>
      </c>
      <c r="B7" s="103"/>
      <c r="C7" s="103"/>
      <c r="D7" s="103"/>
      <c r="E7" s="103"/>
      <c r="F7" s="103"/>
      <c r="G7" s="104"/>
    </row>
    <row r="8" spans="1:7" s="106" customFormat="1" ht="12.75" customHeight="1" thickBot="1">
      <c r="A8" s="107" t="s">
        <v>49</v>
      </c>
      <c r="B8" s="108"/>
      <c r="C8" s="108"/>
      <c r="D8" s="108"/>
      <c r="E8" s="108"/>
      <c r="F8" s="108"/>
      <c r="G8" s="109"/>
    </row>
    <row r="9" spans="1:7" ht="12.75" customHeight="1" thickBot="1">
      <c r="A9" s="110"/>
      <c r="B9" s="111"/>
      <c r="C9" s="111"/>
      <c r="D9" s="111"/>
      <c r="E9" s="111"/>
      <c r="F9" s="111"/>
      <c r="G9" s="111"/>
    </row>
    <row r="10" spans="1:6" ht="26.25" thickBot="1">
      <c r="A10" s="112"/>
      <c r="B10" s="113" t="s">
        <v>14</v>
      </c>
      <c r="C10" s="113" t="s">
        <v>15</v>
      </c>
      <c r="D10" s="113" t="s">
        <v>16</v>
      </c>
      <c r="E10" s="113" t="s">
        <v>17</v>
      </c>
      <c r="F10" s="113" t="s">
        <v>18</v>
      </c>
    </row>
    <row r="11" spans="1:6" ht="13.5" thickBot="1">
      <c r="A11" s="114" t="s">
        <v>19</v>
      </c>
      <c r="B11" s="115">
        <v>464</v>
      </c>
      <c r="C11" s="115">
        <v>513</v>
      </c>
      <c r="D11" s="115">
        <v>654</v>
      </c>
      <c r="E11" s="115">
        <v>867</v>
      </c>
      <c r="F11" s="116">
        <v>75</v>
      </c>
    </row>
    <row r="12" spans="1:6" ht="13.5" thickBot="1">
      <c r="A12" s="114" t="s">
        <v>20</v>
      </c>
      <c r="B12" s="115">
        <v>352</v>
      </c>
      <c r="C12" s="115">
        <v>416</v>
      </c>
      <c r="D12" s="115">
        <v>690</v>
      </c>
      <c r="E12" s="115">
        <v>791</v>
      </c>
      <c r="F12" s="116">
        <v>125</v>
      </c>
    </row>
    <row r="13" spans="1:6" ht="13.5" thickBot="1">
      <c r="A13" s="114" t="s">
        <v>21</v>
      </c>
      <c r="B13" s="115">
        <v>995</v>
      </c>
      <c r="C13" s="115">
        <v>682</v>
      </c>
      <c r="D13" s="115">
        <v>388</v>
      </c>
      <c r="E13" s="115">
        <v>685</v>
      </c>
      <c r="F13" s="116">
        <v>100</v>
      </c>
    </row>
    <row r="14" spans="1:6" ht="13.5" thickBot="1">
      <c r="A14" s="114" t="s">
        <v>22</v>
      </c>
      <c r="B14" s="116">
        <v>80</v>
      </c>
      <c r="C14" s="116">
        <v>65</v>
      </c>
      <c r="D14" s="116">
        <v>70</v>
      </c>
      <c r="E14" s="116">
        <v>85</v>
      </c>
      <c r="F14" s="115"/>
    </row>
    <row r="19" ht="12.75">
      <c r="A19" s="97" t="s">
        <v>72</v>
      </c>
    </row>
    <row r="21" ht="13.5" thickBot="1">
      <c r="A21" s="117" t="s">
        <v>73</v>
      </c>
    </row>
    <row r="22" spans="1:6" ht="26.25" thickBot="1">
      <c r="A22" s="112" t="s">
        <v>74</v>
      </c>
      <c r="B22" s="113" t="s">
        <v>14</v>
      </c>
      <c r="C22" s="113" t="s">
        <v>15</v>
      </c>
      <c r="D22" s="113" t="s">
        <v>16</v>
      </c>
      <c r="E22" s="113" t="s">
        <v>17</v>
      </c>
      <c r="F22" s="113" t="s">
        <v>18</v>
      </c>
    </row>
    <row r="23" spans="1:8" ht="13.5" thickBot="1">
      <c r="A23" s="114" t="s">
        <v>19</v>
      </c>
      <c r="B23" s="115">
        <v>0</v>
      </c>
      <c r="C23" s="115">
        <v>19.999999999995797</v>
      </c>
      <c r="D23" s="115">
        <v>0</v>
      </c>
      <c r="E23" s="115">
        <v>55.00000000005014</v>
      </c>
      <c r="F23" s="116">
        <v>75.00000000004594</v>
      </c>
      <c r="H23" s="117" t="s">
        <v>75</v>
      </c>
    </row>
    <row r="24" spans="1:9" ht="13.5" thickBot="1">
      <c r="A24" s="114" t="s">
        <v>20</v>
      </c>
      <c r="B24" s="115">
        <v>80.00000000018136</v>
      </c>
      <c r="C24" s="115">
        <v>45.00000000009599</v>
      </c>
      <c r="D24" s="115">
        <v>0</v>
      </c>
      <c r="E24" s="115">
        <v>0</v>
      </c>
      <c r="F24" s="116">
        <v>125.00000000027734</v>
      </c>
      <c r="H24" s="117">
        <v>152535.00000023376</v>
      </c>
      <c r="I24" s="117" t="s">
        <v>76</v>
      </c>
    </row>
    <row r="25" spans="1:6" ht="13.5" thickBot="1">
      <c r="A25" s="114" t="s">
        <v>21</v>
      </c>
      <c r="B25" s="115">
        <v>0</v>
      </c>
      <c r="C25" s="115">
        <v>0</v>
      </c>
      <c r="D25" s="115">
        <v>70.00000000014218</v>
      </c>
      <c r="E25" s="115">
        <v>30.000000000048928</v>
      </c>
      <c r="F25" s="116">
        <v>100.00000000019111</v>
      </c>
    </row>
    <row r="26" spans="1:6" ht="13.5" thickBot="1">
      <c r="A26" s="114" t="s">
        <v>22</v>
      </c>
      <c r="B26" s="116">
        <v>80.00000000018136</v>
      </c>
      <c r="C26" s="116">
        <v>65.00000000009179</v>
      </c>
      <c r="D26" s="116">
        <v>70.00000000014218</v>
      </c>
      <c r="E26" s="116">
        <v>85.00000000009908</v>
      </c>
      <c r="F26" s="115"/>
    </row>
    <row r="40" s="106" customFormat="1" ht="12.75" customHeight="1"/>
    <row r="41" s="106" customFormat="1" ht="12.75"/>
    <row r="42" s="106" customFormat="1" ht="12.75"/>
    <row r="43" s="106" customFormat="1" ht="12.75"/>
    <row r="44" s="106" customFormat="1" ht="12.75"/>
    <row r="45" s="106" customFormat="1" ht="12.75"/>
    <row r="46" s="106" customFormat="1" ht="12.75"/>
    <row r="47" s="106" customFormat="1" ht="12.75" customHeight="1"/>
    <row r="48" s="106" customFormat="1" ht="12.75"/>
    <row r="49" s="106" customFormat="1" ht="12.75"/>
    <row r="50" s="106" customFormat="1" ht="12.75"/>
    <row r="51" s="106" customFormat="1" ht="12.75"/>
    <row r="52" s="106" customFormat="1" ht="12.75"/>
    <row r="53" s="106" customFormat="1" ht="12.75"/>
  </sheetData>
  <sheetProtection/>
  <mergeCells count="3">
    <mergeCell ref="A3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5:T53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17.140625" style="98" customWidth="1"/>
    <col min="2" max="3" width="9.140625" style="98" customWidth="1"/>
    <col min="4" max="4" width="11.140625" style="98" customWidth="1"/>
    <col min="5" max="6" width="9.140625" style="98" customWidth="1"/>
    <col min="7" max="7" width="14.00390625" style="98" customWidth="1"/>
    <col min="8" max="8" width="15.00390625" style="98" customWidth="1"/>
    <col min="9" max="9" width="9.140625" style="98" customWidth="1"/>
    <col min="10" max="10" width="5.421875" style="98" customWidth="1"/>
    <col min="11" max="19" width="9.140625" style="98" customWidth="1"/>
    <col min="20" max="20" width="7.00390625" style="98" customWidth="1"/>
    <col min="21" max="16384" width="9.140625" style="98" customWidth="1"/>
  </cols>
  <sheetData>
    <row r="5" ht="13.5" thickBot="1">
      <c r="A5" s="97" t="s">
        <v>25</v>
      </c>
    </row>
    <row r="6" spans="1:8" ht="12.75" customHeight="1">
      <c r="A6" s="118" t="s">
        <v>26</v>
      </c>
      <c r="B6" s="119"/>
      <c r="C6" s="119"/>
      <c r="D6" s="119"/>
      <c r="E6" s="119"/>
      <c r="F6" s="119"/>
      <c r="G6" s="119"/>
      <c r="H6" s="120"/>
    </row>
    <row r="7" spans="1:8" ht="12.75">
      <c r="A7" s="121"/>
      <c r="B7" s="122"/>
      <c r="C7" s="122"/>
      <c r="D7" s="122"/>
      <c r="E7" s="122"/>
      <c r="F7" s="122"/>
      <c r="G7" s="122"/>
      <c r="H7" s="123"/>
    </row>
    <row r="8" spans="1:8" ht="12.75">
      <c r="A8" s="121"/>
      <c r="B8" s="122"/>
      <c r="C8" s="122"/>
      <c r="D8" s="122"/>
      <c r="E8" s="122"/>
      <c r="F8" s="122"/>
      <c r="G8" s="122"/>
      <c r="H8" s="123"/>
    </row>
    <row r="9" spans="1:8" ht="12.75">
      <c r="A9" s="121"/>
      <c r="B9" s="122"/>
      <c r="C9" s="122"/>
      <c r="D9" s="122"/>
      <c r="E9" s="122"/>
      <c r="F9" s="122"/>
      <c r="G9" s="122"/>
      <c r="H9" s="123"/>
    </row>
    <row r="10" spans="1:8" ht="12.75">
      <c r="A10" s="121"/>
      <c r="B10" s="122"/>
      <c r="C10" s="122"/>
      <c r="D10" s="122"/>
      <c r="E10" s="122"/>
      <c r="F10" s="122"/>
      <c r="G10" s="122"/>
      <c r="H10" s="123"/>
    </row>
    <row r="11" spans="1:8" ht="12.75">
      <c r="A11" s="124" t="s">
        <v>51</v>
      </c>
      <c r="B11" s="125"/>
      <c r="C11" s="125"/>
      <c r="D11" s="125"/>
      <c r="E11" s="125"/>
      <c r="F11" s="125"/>
      <c r="G11" s="126"/>
      <c r="H11" s="126"/>
    </row>
    <row r="12" spans="1:8" ht="12.75">
      <c r="A12" s="127" t="s">
        <v>52</v>
      </c>
      <c r="B12" s="128"/>
      <c r="C12" s="128"/>
      <c r="D12" s="128"/>
      <c r="E12" s="128"/>
      <c r="F12" s="128"/>
      <c r="G12" s="128"/>
      <c r="H12" s="129"/>
    </row>
    <row r="13" spans="1:8" ht="12.75" customHeight="1">
      <c r="A13" s="130" t="s">
        <v>53</v>
      </c>
      <c r="B13" s="131"/>
      <c r="C13" s="131"/>
      <c r="D13" s="131"/>
      <c r="E13" s="131"/>
      <c r="F13" s="131"/>
      <c r="G13" s="131"/>
      <c r="H13" s="132"/>
    </row>
    <row r="14" spans="1:8" ht="12.75">
      <c r="A14" s="130"/>
      <c r="B14" s="131"/>
      <c r="C14" s="131"/>
      <c r="D14" s="131"/>
      <c r="E14" s="131"/>
      <c r="F14" s="131"/>
      <c r="G14" s="131"/>
      <c r="H14" s="132"/>
    </row>
    <row r="15" spans="1:8" ht="13.5" thickBot="1">
      <c r="A15" s="133"/>
      <c r="B15" s="134"/>
      <c r="C15" s="134"/>
      <c r="D15" s="134"/>
      <c r="E15" s="134"/>
      <c r="F15" s="134"/>
      <c r="G15" s="134"/>
      <c r="H15" s="135"/>
    </row>
    <row r="16" ht="12.75" customHeight="1" thickBot="1">
      <c r="A16" s="136"/>
    </row>
    <row r="17" spans="1:8" ht="39" thickBot="1">
      <c r="A17" s="112"/>
      <c r="B17" s="137" t="s">
        <v>27</v>
      </c>
      <c r="C17" s="137" t="s">
        <v>28</v>
      </c>
      <c r="D17" s="137" t="s">
        <v>29</v>
      </c>
      <c r="E17" s="137" t="s">
        <v>30</v>
      </c>
      <c r="F17" s="137" t="s">
        <v>31</v>
      </c>
      <c r="G17" s="137" t="s">
        <v>32</v>
      </c>
      <c r="H17" s="113" t="s">
        <v>77</v>
      </c>
    </row>
    <row r="18" spans="1:8" ht="12.75" customHeight="1" thickBot="1">
      <c r="A18" s="114" t="s">
        <v>27</v>
      </c>
      <c r="B18" s="138">
        <v>5</v>
      </c>
      <c r="C18" s="138">
        <v>20</v>
      </c>
      <c r="D18" s="138">
        <v>18</v>
      </c>
      <c r="E18" s="138">
        <v>22</v>
      </c>
      <c r="F18" s="138">
        <v>40</v>
      </c>
      <c r="G18" s="138">
        <v>13</v>
      </c>
      <c r="H18" s="138">
        <v>4000</v>
      </c>
    </row>
    <row r="19" spans="1:8" ht="12.75" customHeight="1" thickBot="1">
      <c r="A19" s="114" t="s">
        <v>28</v>
      </c>
      <c r="B19" s="138">
        <v>20</v>
      </c>
      <c r="C19" s="138">
        <v>3</v>
      </c>
      <c r="D19" s="138">
        <v>38</v>
      </c>
      <c r="E19" s="138">
        <v>35</v>
      </c>
      <c r="F19" s="138">
        <v>60</v>
      </c>
      <c r="G19" s="138">
        <v>33</v>
      </c>
      <c r="H19" s="138">
        <v>2000</v>
      </c>
    </row>
    <row r="20" spans="1:8" ht="13.5" thickBot="1">
      <c r="A20" s="114" t="s">
        <v>29</v>
      </c>
      <c r="B20" s="138">
        <v>18</v>
      </c>
      <c r="C20" s="138">
        <v>38</v>
      </c>
      <c r="D20" s="138">
        <v>4</v>
      </c>
      <c r="E20" s="138">
        <v>40</v>
      </c>
      <c r="F20" s="138">
        <v>35</v>
      </c>
      <c r="G20" s="138">
        <v>10</v>
      </c>
      <c r="H20" s="138">
        <v>2000</v>
      </c>
    </row>
    <row r="21" spans="1:8" ht="26.25" thickBot="1">
      <c r="A21" s="114" t="s">
        <v>78</v>
      </c>
      <c r="B21" s="138">
        <v>4000</v>
      </c>
      <c r="C21" s="138">
        <v>800</v>
      </c>
      <c r="D21" s="138">
        <v>1000</v>
      </c>
      <c r="E21" s="138">
        <v>1500</v>
      </c>
      <c r="F21" s="138">
        <v>1700</v>
      </c>
      <c r="G21" s="138">
        <v>1000</v>
      </c>
      <c r="H21" s="138"/>
    </row>
    <row r="25" ht="12.75">
      <c r="A25" s="97" t="s">
        <v>72</v>
      </c>
    </row>
    <row r="27" ht="13.5" thickBot="1">
      <c r="A27" s="117" t="s">
        <v>73</v>
      </c>
    </row>
    <row r="28" spans="1:20" ht="39" thickBot="1">
      <c r="A28" s="112"/>
      <c r="B28" s="112" t="s">
        <v>27</v>
      </c>
      <c r="C28" s="112" t="s">
        <v>28</v>
      </c>
      <c r="D28" s="112" t="s">
        <v>29</v>
      </c>
      <c r="E28" s="112" t="s">
        <v>30</v>
      </c>
      <c r="F28" s="112" t="s">
        <v>31</v>
      </c>
      <c r="G28" s="112" t="s">
        <v>32</v>
      </c>
      <c r="H28" s="139" t="s">
        <v>77</v>
      </c>
      <c r="J28" s="111"/>
      <c r="K28" s="140"/>
      <c r="L28" s="140"/>
      <c r="M28" s="140"/>
      <c r="N28" s="140"/>
      <c r="O28" s="140"/>
      <c r="P28" s="140"/>
      <c r="Q28" s="140"/>
      <c r="R28" s="140"/>
      <c r="S28" s="140"/>
      <c r="T28" s="140"/>
    </row>
    <row r="29" spans="1:20" ht="13.5" thickBot="1">
      <c r="A29" s="112" t="s">
        <v>27</v>
      </c>
      <c r="B29" s="112">
        <v>5</v>
      </c>
      <c r="C29" s="112">
        <v>20</v>
      </c>
      <c r="D29" s="112">
        <v>18</v>
      </c>
      <c r="E29" s="112">
        <v>22</v>
      </c>
      <c r="F29" s="112">
        <v>40</v>
      </c>
      <c r="G29" s="112">
        <v>13</v>
      </c>
      <c r="H29" s="112">
        <v>4000</v>
      </c>
      <c r="J29" s="111"/>
      <c r="K29" s="140"/>
      <c r="L29" s="140"/>
      <c r="M29" s="140"/>
      <c r="N29" s="140"/>
      <c r="O29" s="140"/>
      <c r="P29" s="140"/>
      <c r="Q29" s="140"/>
      <c r="R29" s="140"/>
      <c r="S29" s="140"/>
      <c r="T29" s="140"/>
    </row>
    <row r="30" spans="1:20" ht="13.5" thickBot="1">
      <c r="A30" s="112" t="s">
        <v>28</v>
      </c>
      <c r="B30" s="112">
        <v>20</v>
      </c>
      <c r="C30" s="112">
        <v>3</v>
      </c>
      <c r="D30" s="112">
        <v>38</v>
      </c>
      <c r="E30" s="112">
        <v>35</v>
      </c>
      <c r="F30" s="112">
        <v>60</v>
      </c>
      <c r="G30" s="112">
        <v>33</v>
      </c>
      <c r="H30" s="112">
        <v>2000</v>
      </c>
      <c r="J30" s="111"/>
      <c r="K30" s="140"/>
      <c r="L30" s="140"/>
      <c r="M30" s="140"/>
      <c r="N30" s="140"/>
      <c r="O30" s="140"/>
      <c r="P30" s="140"/>
      <c r="Q30" s="140"/>
      <c r="R30" s="140"/>
      <c r="S30" s="140"/>
      <c r="T30" s="140"/>
    </row>
    <row r="31" spans="1:20" ht="13.5" thickBot="1">
      <c r="A31" s="112" t="s">
        <v>29</v>
      </c>
      <c r="B31" s="112">
        <v>18</v>
      </c>
      <c r="C31" s="112">
        <v>38</v>
      </c>
      <c r="D31" s="112">
        <v>4</v>
      </c>
      <c r="E31" s="112">
        <v>40</v>
      </c>
      <c r="F31" s="112">
        <v>35</v>
      </c>
      <c r="G31" s="112">
        <v>10</v>
      </c>
      <c r="H31" s="112">
        <v>2000</v>
      </c>
      <c r="J31" s="111"/>
      <c r="K31" s="140"/>
      <c r="L31" s="140"/>
      <c r="M31" s="140"/>
      <c r="N31" s="140"/>
      <c r="O31" s="140"/>
      <c r="P31" s="140"/>
      <c r="Q31" s="140"/>
      <c r="R31" s="140"/>
      <c r="S31" s="140"/>
      <c r="T31" s="140"/>
    </row>
    <row r="32" spans="1:20" ht="13.5" thickBot="1">
      <c r="A32" s="141" t="s">
        <v>79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2000</v>
      </c>
      <c r="J32" s="111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0" ht="26.25" thickBot="1">
      <c r="A33" s="112" t="s">
        <v>78</v>
      </c>
      <c r="B33" s="112">
        <v>4000</v>
      </c>
      <c r="C33" s="112">
        <v>800</v>
      </c>
      <c r="D33" s="112">
        <v>1000</v>
      </c>
      <c r="E33" s="112">
        <v>1500</v>
      </c>
      <c r="F33" s="112">
        <v>1700</v>
      </c>
      <c r="G33" s="112">
        <v>1000</v>
      </c>
      <c r="H33" s="112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ht="12.75"/>
    <row r="35" ht="12.75"/>
    <row r="36" ht="12.75"/>
    <row r="37" ht="12.75"/>
    <row r="38" ht="13.5" thickBot="1"/>
    <row r="39" spans="1:8" ht="26.25" thickBot="1">
      <c r="A39" s="112"/>
      <c r="B39" s="112" t="s">
        <v>27</v>
      </c>
      <c r="C39" s="112" t="s">
        <v>28</v>
      </c>
      <c r="D39" s="112" t="s">
        <v>29</v>
      </c>
      <c r="E39" s="112" t="s">
        <v>30</v>
      </c>
      <c r="F39" s="112" t="s">
        <v>31</v>
      </c>
      <c r="G39" s="112" t="s">
        <v>32</v>
      </c>
      <c r="H39" s="139" t="s">
        <v>80</v>
      </c>
    </row>
    <row r="40" spans="1:8" ht="13.5" thickBot="1">
      <c r="A40" s="112" t="s">
        <v>27</v>
      </c>
      <c r="B40" s="112">
        <v>4000.0000000000005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12">
        <f>SUM(B40:G40)</f>
        <v>4000.0000000000005</v>
      </c>
    </row>
    <row r="41" spans="1:12" ht="13.5" thickBot="1">
      <c r="A41" s="112" t="s">
        <v>28</v>
      </c>
      <c r="B41" s="142">
        <v>0</v>
      </c>
      <c r="C41" s="112">
        <v>800</v>
      </c>
      <c r="D41" s="142">
        <v>0</v>
      </c>
      <c r="E41" s="112">
        <v>1200.0000000000002</v>
      </c>
      <c r="F41" s="142">
        <v>0</v>
      </c>
      <c r="G41" s="142">
        <v>0</v>
      </c>
      <c r="H41" s="112">
        <f>SUM(B41:G41)</f>
        <v>2000.0000000000002</v>
      </c>
      <c r="J41" s="117" t="s">
        <v>75</v>
      </c>
      <c r="K41" s="117">
        <f>SUMPRODUCT(B29:G32,B40:G43)</f>
        <v>78400.00000000001</v>
      </c>
      <c r="L41" s="117" t="s">
        <v>81</v>
      </c>
    </row>
    <row r="42" spans="1:8" ht="13.5" thickBot="1">
      <c r="A42" s="112" t="s">
        <v>29</v>
      </c>
      <c r="B42" s="142">
        <v>0</v>
      </c>
      <c r="C42" s="142">
        <v>0</v>
      </c>
      <c r="D42" s="112">
        <v>1000</v>
      </c>
      <c r="E42" s="142">
        <v>0</v>
      </c>
      <c r="F42" s="142">
        <v>0</v>
      </c>
      <c r="G42" s="112">
        <v>999.9999999999997</v>
      </c>
      <c r="H42" s="112">
        <f>SUM(B42:G42)</f>
        <v>1999.9999999999995</v>
      </c>
    </row>
    <row r="43" spans="1:11" ht="13.5" thickBot="1">
      <c r="A43" s="143" t="s">
        <v>79</v>
      </c>
      <c r="B43" s="144">
        <v>0</v>
      </c>
      <c r="C43" s="144">
        <v>0</v>
      </c>
      <c r="D43" s="144">
        <v>0</v>
      </c>
      <c r="E43" s="141">
        <v>300.00000000000006</v>
      </c>
      <c r="F43" s="141">
        <v>1700</v>
      </c>
      <c r="G43" s="144">
        <v>0</v>
      </c>
      <c r="H43" s="143">
        <f>SUM(B43:G43)</f>
        <v>2000</v>
      </c>
      <c r="K43" s="117" t="s">
        <v>82</v>
      </c>
    </row>
    <row r="44" spans="1:8" ht="13.5" thickBot="1">
      <c r="A44" s="112" t="s">
        <v>83</v>
      </c>
      <c r="B44" s="112">
        <f aca="true" t="shared" si="0" ref="B44:G44">SUM(B40:B43)</f>
        <v>4000.0000000000005</v>
      </c>
      <c r="C44" s="112">
        <f t="shared" si="0"/>
        <v>800</v>
      </c>
      <c r="D44" s="112">
        <f t="shared" si="0"/>
        <v>1000</v>
      </c>
      <c r="E44" s="112">
        <f t="shared" si="0"/>
        <v>1500.0000000000002</v>
      </c>
      <c r="F44" s="112">
        <f t="shared" si="0"/>
        <v>1700</v>
      </c>
      <c r="G44" s="112">
        <f t="shared" si="0"/>
        <v>999.9999999999997</v>
      </c>
      <c r="H44" s="112"/>
    </row>
    <row r="49" ht="13.5" thickBot="1"/>
    <row r="50" spans="1:7" ht="26.25" thickBot="1">
      <c r="A50" s="112" t="s">
        <v>64</v>
      </c>
      <c r="B50" s="112" t="s">
        <v>27</v>
      </c>
      <c r="C50" s="112" t="s">
        <v>28</v>
      </c>
      <c r="D50" s="112" t="s">
        <v>29</v>
      </c>
      <c r="E50" s="112" t="s">
        <v>30</v>
      </c>
      <c r="F50" s="112" t="s">
        <v>31</v>
      </c>
      <c r="G50" s="112" t="s">
        <v>32</v>
      </c>
    </row>
    <row r="51" spans="1:12" ht="13.5" thickBot="1">
      <c r="A51" s="112" t="s">
        <v>27</v>
      </c>
      <c r="B51" s="112">
        <f aca="true" t="shared" si="1" ref="B51:G53">IF(B40&gt;0,1,0)</f>
        <v>1</v>
      </c>
      <c r="C51" s="112">
        <f t="shared" si="1"/>
        <v>0</v>
      </c>
      <c r="D51" s="112">
        <f t="shared" si="1"/>
        <v>0</v>
      </c>
      <c r="E51" s="112">
        <f t="shared" si="1"/>
        <v>0</v>
      </c>
      <c r="F51" s="112">
        <f t="shared" si="1"/>
        <v>0</v>
      </c>
      <c r="G51" s="112">
        <f t="shared" si="1"/>
        <v>0</v>
      </c>
      <c r="K51" s="117">
        <f>SUMPRODUCT(B51:G53,B18:G20)</f>
        <v>57</v>
      </c>
      <c r="L51" s="117" t="s">
        <v>84</v>
      </c>
    </row>
    <row r="52" spans="1:12" ht="13.5" thickBot="1">
      <c r="A52" s="112" t="s">
        <v>28</v>
      </c>
      <c r="B52" s="112">
        <f t="shared" si="1"/>
        <v>0</v>
      </c>
      <c r="C52" s="112">
        <f t="shared" si="1"/>
        <v>1</v>
      </c>
      <c r="D52" s="112">
        <f t="shared" si="1"/>
        <v>0</v>
      </c>
      <c r="E52" s="112">
        <f t="shared" si="1"/>
        <v>1</v>
      </c>
      <c r="F52" s="112">
        <f t="shared" si="1"/>
        <v>0</v>
      </c>
      <c r="G52" s="112">
        <f t="shared" si="1"/>
        <v>0</v>
      </c>
      <c r="J52" s="117" t="s">
        <v>85</v>
      </c>
      <c r="K52" s="117">
        <f>K51*15/100*1</f>
        <v>8.55</v>
      </c>
      <c r="L52" s="117" t="s">
        <v>86</v>
      </c>
    </row>
    <row r="53" spans="1:7" ht="13.5" thickBot="1">
      <c r="A53" s="112" t="s">
        <v>29</v>
      </c>
      <c r="B53" s="112">
        <f t="shared" si="1"/>
        <v>0</v>
      </c>
      <c r="C53" s="112">
        <f t="shared" si="1"/>
        <v>0</v>
      </c>
      <c r="D53" s="112">
        <f t="shared" si="1"/>
        <v>1</v>
      </c>
      <c r="E53" s="112">
        <f t="shared" si="1"/>
        <v>0</v>
      </c>
      <c r="F53" s="112">
        <f t="shared" si="1"/>
        <v>0</v>
      </c>
      <c r="G53" s="112">
        <f t="shared" si="1"/>
        <v>1</v>
      </c>
    </row>
  </sheetData>
  <sheetProtection/>
  <mergeCells count="3">
    <mergeCell ref="A6:H10"/>
    <mergeCell ref="A12:H12"/>
    <mergeCell ref="A13:H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3:S2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3.7109375" style="98" customWidth="1"/>
    <col min="2" max="5" width="9.140625" style="98" customWidth="1"/>
    <col min="6" max="6" width="16.421875" style="98" customWidth="1"/>
    <col min="7" max="16384" width="9.140625" style="98" customWidth="1"/>
  </cols>
  <sheetData>
    <row r="3" ht="13.5" thickBot="1">
      <c r="A3" s="97" t="s">
        <v>48</v>
      </c>
    </row>
    <row r="4" spans="1:19" ht="12.75">
      <c r="A4" s="145" t="s">
        <v>41</v>
      </c>
      <c r="B4" s="146"/>
      <c r="C4" s="146"/>
      <c r="D4" s="146"/>
      <c r="E4" s="146"/>
      <c r="F4" s="146"/>
      <c r="G4" s="147"/>
      <c r="H4" s="14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149"/>
      <c r="B5" s="150"/>
      <c r="C5" s="150"/>
      <c r="D5" s="150"/>
      <c r="E5" s="150"/>
      <c r="F5" s="150"/>
      <c r="G5" s="151"/>
      <c r="H5" s="148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>
      <c r="A6" s="149"/>
      <c r="B6" s="150"/>
      <c r="C6" s="150"/>
      <c r="D6" s="150"/>
      <c r="E6" s="150"/>
      <c r="F6" s="150"/>
      <c r="G6" s="151"/>
      <c r="H6" s="148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>
      <c r="A7" s="149"/>
      <c r="B7" s="150"/>
      <c r="C7" s="150"/>
      <c r="D7" s="150"/>
      <c r="E7" s="150"/>
      <c r="F7" s="150"/>
      <c r="G7" s="151"/>
      <c r="H7" s="148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>
      <c r="A8" s="149"/>
      <c r="B8" s="150"/>
      <c r="C8" s="150"/>
      <c r="D8" s="150"/>
      <c r="E8" s="150"/>
      <c r="F8" s="150"/>
      <c r="G8" s="151"/>
      <c r="H8" s="148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>
      <c r="A9" s="149"/>
      <c r="B9" s="150"/>
      <c r="C9" s="150"/>
      <c r="D9" s="150"/>
      <c r="E9" s="150"/>
      <c r="F9" s="150"/>
      <c r="G9" s="151"/>
      <c r="H9" s="148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>
      <c r="A10" s="149"/>
      <c r="B10" s="150"/>
      <c r="C10" s="150"/>
      <c r="D10" s="150"/>
      <c r="E10" s="150"/>
      <c r="F10" s="150"/>
      <c r="G10" s="151"/>
      <c r="H10" s="148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3.5" thickBot="1">
      <c r="A11" s="152" t="s">
        <v>54</v>
      </c>
      <c r="B11" s="153"/>
      <c r="C11" s="153"/>
      <c r="D11" s="153"/>
      <c r="E11" s="153"/>
      <c r="F11" s="153"/>
      <c r="G11" s="154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3.5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39" thickBot="1">
      <c r="A13" s="155" t="s">
        <v>42</v>
      </c>
      <c r="B13" s="137" t="s">
        <v>43</v>
      </c>
      <c r="C13" s="137" t="s">
        <v>44</v>
      </c>
      <c r="D13" s="137" t="s">
        <v>45</v>
      </c>
      <c r="E13" s="137" t="s">
        <v>46</v>
      </c>
      <c r="F13" s="137" t="s">
        <v>87</v>
      </c>
      <c r="G13" s="106"/>
      <c r="H13" s="106"/>
      <c r="O13" s="106"/>
      <c r="P13" s="106"/>
      <c r="Q13" s="106"/>
      <c r="R13" s="106"/>
      <c r="S13" s="106"/>
    </row>
    <row r="14" spans="1:19" ht="13.5" thickBot="1">
      <c r="A14" s="114">
        <v>1</v>
      </c>
      <c r="B14" s="138">
        <v>8</v>
      </c>
      <c r="C14" s="138">
        <v>6</v>
      </c>
      <c r="D14" s="138">
        <v>10</v>
      </c>
      <c r="E14" s="138">
        <v>9</v>
      </c>
      <c r="F14" s="138">
        <v>35</v>
      </c>
      <c r="G14" s="106"/>
      <c r="H14" s="106"/>
      <c r="O14" s="106"/>
      <c r="P14" s="106"/>
      <c r="Q14" s="106"/>
      <c r="R14" s="106"/>
      <c r="S14" s="106"/>
    </row>
    <row r="15" spans="1:19" ht="13.5" thickBot="1">
      <c r="A15" s="114">
        <v>2</v>
      </c>
      <c r="B15" s="138">
        <v>9</v>
      </c>
      <c r="C15" s="138">
        <v>12</v>
      </c>
      <c r="D15" s="138">
        <v>13</v>
      </c>
      <c r="E15" s="138">
        <v>7</v>
      </c>
      <c r="F15" s="138">
        <v>50</v>
      </c>
      <c r="G15" s="106"/>
      <c r="H15" s="106"/>
      <c r="O15" s="106"/>
      <c r="R15" s="106"/>
      <c r="S15" s="106"/>
    </row>
    <row r="16" spans="1:19" ht="13.5" thickBot="1">
      <c r="A16" s="114">
        <v>3</v>
      </c>
      <c r="B16" s="138">
        <v>14</v>
      </c>
      <c r="C16" s="138">
        <v>9</v>
      </c>
      <c r="D16" s="138">
        <v>16</v>
      </c>
      <c r="E16" s="138">
        <v>5</v>
      </c>
      <c r="F16" s="138">
        <v>40</v>
      </c>
      <c r="G16" s="106"/>
      <c r="H16" s="106"/>
      <c r="O16" s="106"/>
      <c r="P16" s="106"/>
      <c r="Q16" s="106"/>
      <c r="R16" s="106"/>
      <c r="S16" s="106"/>
    </row>
    <row r="17" spans="1:19" ht="13.5" thickBot="1">
      <c r="A17" s="114" t="s">
        <v>12</v>
      </c>
      <c r="B17" s="138">
        <v>45</v>
      </c>
      <c r="C17" s="138">
        <v>20</v>
      </c>
      <c r="D17" s="138">
        <v>30</v>
      </c>
      <c r="E17" s="138">
        <v>30</v>
      </c>
      <c r="F17" s="138"/>
      <c r="G17" s="106"/>
      <c r="H17" s="106"/>
      <c r="O17" s="106"/>
      <c r="P17" s="106"/>
      <c r="Q17" s="106"/>
      <c r="R17" s="106"/>
      <c r="S17" s="106"/>
    </row>
    <row r="18" ht="15.75">
      <c r="A18" s="136"/>
    </row>
    <row r="22" ht="12.75">
      <c r="A22" s="97" t="s">
        <v>72</v>
      </c>
    </row>
    <row r="24" ht="13.5" thickBot="1"/>
    <row r="25" spans="1:6" ht="39" thickBot="1">
      <c r="A25" s="155" t="s">
        <v>42</v>
      </c>
      <c r="B25" s="137" t="s">
        <v>43</v>
      </c>
      <c r="C25" s="137" t="s">
        <v>44</v>
      </c>
      <c r="D25" s="137" t="s">
        <v>45</v>
      </c>
      <c r="E25" s="137" t="s">
        <v>46</v>
      </c>
      <c r="F25" s="137" t="s">
        <v>47</v>
      </c>
    </row>
    <row r="26" spans="1:6" ht="13.5" thickBot="1">
      <c r="A26" s="114">
        <v>1</v>
      </c>
      <c r="B26" s="156">
        <v>0</v>
      </c>
      <c r="C26" s="138">
        <v>10.000000000023304</v>
      </c>
      <c r="D26" s="138">
        <v>25</v>
      </c>
      <c r="E26" s="156">
        <v>0</v>
      </c>
      <c r="F26" s="138">
        <f>SUM(B26:E26)</f>
        <v>35.000000000023306</v>
      </c>
    </row>
    <row r="27" spans="1:10" ht="13.5" thickBot="1">
      <c r="A27" s="114">
        <v>2</v>
      </c>
      <c r="B27" s="138">
        <v>45</v>
      </c>
      <c r="C27" s="156">
        <v>0</v>
      </c>
      <c r="D27" s="138">
        <v>5</v>
      </c>
      <c r="E27" s="156">
        <v>0</v>
      </c>
      <c r="F27" s="138">
        <f>SUM(B27:E27)</f>
        <v>50</v>
      </c>
      <c r="I27" s="117">
        <f>SUMPRODUCT(B14:E16,B26:E28)</f>
        <v>1020.0000000001398</v>
      </c>
      <c r="J27" s="117" t="s">
        <v>88</v>
      </c>
    </row>
    <row r="28" spans="1:6" ht="13.5" thickBot="1">
      <c r="A28" s="114">
        <v>3</v>
      </c>
      <c r="B28" s="156">
        <v>0</v>
      </c>
      <c r="C28" s="138">
        <v>9.999999999999998</v>
      </c>
      <c r="D28" s="156">
        <v>0</v>
      </c>
      <c r="E28" s="138">
        <v>30</v>
      </c>
      <c r="F28" s="138">
        <f>SUM(B28:E28)</f>
        <v>40</v>
      </c>
    </row>
    <row r="29" spans="1:6" ht="13.5" thickBot="1">
      <c r="A29" s="114" t="s">
        <v>12</v>
      </c>
      <c r="B29" s="138">
        <f>SUM(B26:B28)</f>
        <v>45</v>
      </c>
      <c r="C29" s="138">
        <f>SUM(C26:C28)</f>
        <v>20.000000000023302</v>
      </c>
      <c r="D29" s="138">
        <f>SUM(D26:D28)</f>
        <v>30</v>
      </c>
      <c r="E29" s="138">
        <f>SUM(E26:E28)</f>
        <v>30</v>
      </c>
      <c r="F29" s="138"/>
    </row>
  </sheetData>
  <sheetProtection/>
  <mergeCells count="2">
    <mergeCell ref="A4:G10"/>
    <mergeCell ref="A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3.00390625" style="0" customWidth="1"/>
    <col min="2" max="9" width="7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41"/>
      <c r="M12" s="41"/>
      <c r="N12" s="41"/>
      <c r="O12" s="41"/>
      <c r="P12" s="41"/>
    </row>
    <row r="13" spans="12:16" ht="12.75">
      <c r="L13" s="41"/>
      <c r="M13" s="41"/>
      <c r="N13" s="41"/>
      <c r="O13" s="41"/>
      <c r="P13" s="41"/>
    </row>
    <row r="14" spans="12:16" ht="12.75">
      <c r="L14" s="41"/>
      <c r="M14" s="41"/>
      <c r="N14" s="41"/>
      <c r="O14" s="41"/>
      <c r="P14" s="41"/>
    </row>
    <row r="15" spans="12:16" ht="13.5" thickBot="1">
      <c r="L15" s="41"/>
      <c r="M15" s="41"/>
      <c r="N15" s="41"/>
      <c r="O15" s="41"/>
      <c r="P15" s="41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/>
      <c r="L16" s="41"/>
      <c r="M16" s="41"/>
      <c r="N16" s="41"/>
      <c r="O16" s="41"/>
      <c r="P16" s="41"/>
    </row>
    <row r="17" spans="1:16" ht="12.75">
      <c r="A17" s="39" t="s">
        <v>0</v>
      </c>
      <c r="B17" s="33"/>
      <c r="C17" s="34"/>
      <c r="D17" s="34"/>
      <c r="E17" s="34"/>
      <c r="F17" s="34"/>
      <c r="G17" s="34"/>
      <c r="H17" s="34"/>
      <c r="I17" s="35"/>
      <c r="J17" s="23"/>
      <c r="L17" s="41"/>
      <c r="M17" s="41"/>
      <c r="N17" s="41"/>
      <c r="O17" s="41"/>
      <c r="P17" s="41"/>
    </row>
    <row r="18" spans="1:10" ht="12.75">
      <c r="A18" s="29" t="s">
        <v>1</v>
      </c>
      <c r="B18" s="36"/>
      <c r="C18" s="20"/>
      <c r="D18" s="20"/>
      <c r="E18" s="20"/>
      <c r="F18" s="20"/>
      <c r="G18" s="20"/>
      <c r="H18" s="20"/>
      <c r="I18" s="26"/>
      <c r="J18" s="23"/>
    </row>
    <row r="19" spans="1:10" ht="12.75">
      <c r="A19" s="29" t="s">
        <v>2</v>
      </c>
      <c r="B19" s="36"/>
      <c r="C19" s="20"/>
      <c r="D19" s="20"/>
      <c r="E19" s="20"/>
      <c r="F19" s="20"/>
      <c r="G19" s="20"/>
      <c r="H19" s="20"/>
      <c r="I19" s="26"/>
      <c r="J19" s="23"/>
    </row>
    <row r="20" spans="1:10" ht="13.5" thickBot="1">
      <c r="A20" s="30" t="s">
        <v>3</v>
      </c>
      <c r="B20" s="37"/>
      <c r="C20" s="27"/>
      <c r="D20" s="27"/>
      <c r="E20" s="27"/>
      <c r="F20" s="27"/>
      <c r="G20" s="27"/>
      <c r="H20" s="27"/>
      <c r="I20" s="28"/>
      <c r="J20" s="23"/>
    </row>
    <row r="21" spans="1:10" ht="13.5" thickBot="1">
      <c r="A21" s="24"/>
      <c r="B21" s="25"/>
      <c r="C21" s="25"/>
      <c r="D21" s="25"/>
      <c r="E21" s="25"/>
      <c r="F21" s="25"/>
      <c r="G21" s="25"/>
      <c r="H21" s="25"/>
      <c r="I21" s="25"/>
      <c r="J21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41"/>
      <c r="M12" s="41"/>
      <c r="N12" s="41"/>
      <c r="O12" s="41"/>
      <c r="P12" s="41"/>
    </row>
    <row r="13" spans="12:16" ht="12.75">
      <c r="L13" s="41"/>
      <c r="M13" s="41"/>
      <c r="N13" s="41"/>
      <c r="O13" s="41"/>
      <c r="P13" s="41"/>
    </row>
    <row r="14" spans="12:16" ht="12.75">
      <c r="L14" s="41"/>
      <c r="M14" s="41"/>
      <c r="N14" s="41"/>
      <c r="O14" s="41"/>
      <c r="P14" s="41"/>
    </row>
    <row r="15" spans="12:16" ht="13.5" thickBot="1">
      <c r="L15" s="41"/>
      <c r="M15" s="41"/>
      <c r="N15" s="41"/>
      <c r="O15" s="41"/>
      <c r="P15" s="41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41"/>
      <c r="M16" s="41"/>
      <c r="N16" s="41"/>
      <c r="O16" s="41"/>
      <c r="P16" s="41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3">
        <f>SUM(B17:I17)</f>
        <v>232</v>
      </c>
      <c r="L17" s="41"/>
      <c r="M17" s="41"/>
      <c r="N17" s="41"/>
      <c r="O17" s="41"/>
      <c r="P17" s="41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3">
        <f>SUM(B18:I18)</f>
        <v>167</v>
      </c>
      <c r="L18" s="41"/>
      <c r="M18" s="41"/>
      <c r="N18" s="41"/>
      <c r="O18" s="41"/>
      <c r="P18" s="41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3">
        <f>SUM(B19:I19)</f>
        <v>39</v>
      </c>
      <c r="L19" s="41"/>
      <c r="M19" s="41"/>
      <c r="N19" s="41"/>
      <c r="O19" s="41"/>
      <c r="P19" s="41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3">
        <f>SUM(B20:I20)</f>
        <v>38</v>
      </c>
      <c r="L20" s="41"/>
      <c r="M20" s="41"/>
      <c r="N20" s="41"/>
      <c r="O20" s="41"/>
      <c r="P20" s="41"/>
    </row>
    <row r="21" spans="1:10" ht="13.5" thickBot="1">
      <c r="A21" s="24" t="s">
        <v>63</v>
      </c>
      <c r="B21" s="42">
        <f>SUM(B17:B20)</f>
        <v>176</v>
      </c>
      <c r="C21" s="42">
        <f aca="true" t="shared" si="0" ref="C21:I21">SUM(C17:C20)</f>
        <v>16</v>
      </c>
      <c r="D21" s="42">
        <f t="shared" si="0"/>
        <v>125</v>
      </c>
      <c r="E21" s="42">
        <f t="shared" si="0"/>
        <v>17</v>
      </c>
      <c r="F21" s="42">
        <f t="shared" si="0"/>
        <v>17</v>
      </c>
      <c r="G21" s="42">
        <f t="shared" si="0"/>
        <v>20</v>
      </c>
      <c r="H21" s="42">
        <f t="shared" si="0"/>
        <v>90</v>
      </c>
      <c r="I21" s="42">
        <f t="shared" si="0"/>
        <v>15</v>
      </c>
      <c r="J21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14996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5">
        <f>SUM(B17:I17)</f>
        <v>232</v>
      </c>
      <c r="L17" s="19"/>
      <c r="M17" s="19"/>
      <c r="N17" s="19"/>
      <c r="O17" s="19"/>
      <c r="P17" s="19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5">
        <f>SUM(B18:I18)</f>
        <v>167</v>
      </c>
      <c r="L18" s="19"/>
      <c r="M18" s="19"/>
      <c r="N18" s="19"/>
      <c r="O18" s="19"/>
      <c r="P18" s="19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5">
        <f>SUM(B19:I19)</f>
        <v>39</v>
      </c>
      <c r="L19" s="19"/>
      <c r="M19" s="19"/>
      <c r="N19" s="19"/>
      <c r="O19" s="19"/>
      <c r="P19" s="19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5">
        <f>SUM(B20:I20)</f>
        <v>38</v>
      </c>
      <c r="L20" s="19"/>
      <c r="M20" s="19"/>
      <c r="N20" s="19"/>
      <c r="O20" s="19"/>
      <c r="P20" s="19"/>
    </row>
    <row r="21" spans="1:10" ht="13.5" thickBot="1">
      <c r="A21" s="24" t="s">
        <v>63</v>
      </c>
      <c r="B21" s="46">
        <f>SUM(B17:B20)</f>
        <v>176</v>
      </c>
      <c r="C21" s="46">
        <f aca="true" t="shared" si="0" ref="C21:I21">SUM(C17:C20)</f>
        <v>16</v>
      </c>
      <c r="D21" s="46">
        <f t="shared" si="0"/>
        <v>125</v>
      </c>
      <c r="E21" s="46">
        <f t="shared" si="0"/>
        <v>17</v>
      </c>
      <c r="F21" s="46">
        <f t="shared" si="0"/>
        <v>17</v>
      </c>
      <c r="G21" s="46">
        <f t="shared" si="0"/>
        <v>20</v>
      </c>
      <c r="H21" s="46">
        <f t="shared" si="0"/>
        <v>90</v>
      </c>
      <c r="I21" s="46">
        <f t="shared" si="0"/>
        <v>15</v>
      </c>
      <c r="J21" s="21"/>
    </row>
  </sheetData>
  <sheetProtection/>
  <mergeCells count="1">
    <mergeCell ref="A1:J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4">
      <selection activeCell="J39" sqref="J39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14996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5">
        <f>SUM(B17:I17)</f>
        <v>232</v>
      </c>
      <c r="L17" s="19"/>
      <c r="M17" s="19"/>
      <c r="N17" s="19"/>
      <c r="O17" s="19"/>
      <c r="P17" s="19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5">
        <f>SUM(B18:I18)</f>
        <v>167</v>
      </c>
      <c r="L18" s="19"/>
      <c r="M18" s="19"/>
      <c r="N18" s="19"/>
      <c r="O18" s="19"/>
      <c r="P18" s="19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5">
        <f>SUM(B19:I19)</f>
        <v>39</v>
      </c>
      <c r="L19" s="19"/>
      <c r="M19" s="19"/>
      <c r="N19" s="19"/>
      <c r="O19" s="19"/>
      <c r="P19" s="19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5">
        <f>SUM(B20:I20)</f>
        <v>38</v>
      </c>
      <c r="L20" s="19"/>
      <c r="M20" s="19"/>
      <c r="N20" s="19"/>
      <c r="O20" s="19"/>
      <c r="P20" s="19"/>
    </row>
    <row r="21" spans="1:10" ht="13.5" thickBot="1">
      <c r="A21" s="24" t="s">
        <v>63</v>
      </c>
      <c r="B21" s="46">
        <f>SUM(B17:B20)</f>
        <v>176</v>
      </c>
      <c r="C21" s="46">
        <f aca="true" t="shared" si="0" ref="C21:I21">SUM(C17:C20)</f>
        <v>16</v>
      </c>
      <c r="D21" s="46">
        <f t="shared" si="0"/>
        <v>125</v>
      </c>
      <c r="E21" s="46">
        <f t="shared" si="0"/>
        <v>17</v>
      </c>
      <c r="F21" s="46">
        <f t="shared" si="0"/>
        <v>17</v>
      </c>
      <c r="G21" s="46">
        <f t="shared" si="0"/>
        <v>20</v>
      </c>
      <c r="H21" s="46">
        <f t="shared" si="0"/>
        <v>90</v>
      </c>
      <c r="I21" s="46">
        <f t="shared" si="0"/>
        <v>15</v>
      </c>
      <c r="J21" s="21"/>
    </row>
    <row r="24" spans="4:10" ht="12.75">
      <c r="D24" s="41"/>
      <c r="E24" s="41"/>
      <c r="F24" s="41"/>
      <c r="G24" s="41"/>
      <c r="H24" s="41"/>
      <c r="I24" s="41"/>
      <c r="J24" s="41"/>
    </row>
    <row r="25" spans="4:10" ht="12.75">
      <c r="D25" s="41"/>
      <c r="E25" s="41"/>
      <c r="F25" s="41"/>
      <c r="G25" s="41"/>
      <c r="H25" s="41"/>
      <c r="I25" s="41"/>
      <c r="J25" s="41"/>
    </row>
    <row r="26" spans="4:10" ht="12.75">
      <c r="D26" s="41"/>
      <c r="E26" s="41"/>
      <c r="F26" s="41"/>
      <c r="G26" s="41"/>
      <c r="H26" s="41"/>
      <c r="I26" s="41"/>
      <c r="J26" s="41"/>
    </row>
    <row r="27" spans="4:10" ht="12.75">
      <c r="D27" s="41"/>
      <c r="E27" s="41"/>
      <c r="F27" s="41"/>
      <c r="G27" s="41"/>
      <c r="H27" s="41"/>
      <c r="I27" s="41"/>
      <c r="J27" s="41"/>
    </row>
    <row r="28" spans="4:10" ht="12.75">
      <c r="D28" s="41"/>
      <c r="E28" s="41"/>
      <c r="F28" s="41"/>
      <c r="G28" s="41"/>
      <c r="H28" s="41"/>
      <c r="I28" s="41"/>
      <c r="J28" s="41"/>
    </row>
    <row r="29" spans="4:10" ht="12.75">
      <c r="D29" s="41"/>
      <c r="E29" s="41"/>
      <c r="F29" s="41"/>
      <c r="G29" s="41"/>
      <c r="H29" s="41"/>
      <c r="I29" s="41"/>
      <c r="J29" s="41"/>
    </row>
    <row r="30" spans="4:10" ht="12.75">
      <c r="D30" s="41"/>
      <c r="E30" s="41"/>
      <c r="F30" s="41"/>
      <c r="G30" s="41"/>
      <c r="H30" s="41"/>
      <c r="I30" s="41"/>
      <c r="J30" s="41"/>
    </row>
    <row r="31" spans="4:10" ht="12.75">
      <c r="D31" s="41"/>
      <c r="E31" s="41"/>
      <c r="F31" s="41"/>
      <c r="G31" s="41"/>
      <c r="H31" s="41"/>
      <c r="I31" s="41"/>
      <c r="J31" s="41"/>
    </row>
    <row r="32" spans="4:10" ht="12.75">
      <c r="D32" s="41"/>
      <c r="E32" s="41"/>
      <c r="F32" s="41"/>
      <c r="G32" s="41"/>
      <c r="H32" s="41"/>
      <c r="I32" s="41"/>
      <c r="J32" s="4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A10">
      <selection activeCell="R24" sqref="R24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14996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5">
        <f>SUM(B17:I17)</f>
        <v>232</v>
      </c>
      <c r="L17" s="19"/>
      <c r="M17" s="19"/>
      <c r="N17" s="19"/>
      <c r="O17" s="19"/>
      <c r="P17" s="19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5">
        <f>SUM(B18:I18)</f>
        <v>167</v>
      </c>
      <c r="L18" s="19"/>
      <c r="M18" s="19"/>
      <c r="N18" s="19"/>
      <c r="O18" s="19"/>
      <c r="P18" s="19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5">
        <f>SUM(B19:I19)</f>
        <v>39</v>
      </c>
      <c r="L19" s="19"/>
      <c r="M19" s="19"/>
      <c r="N19" s="19"/>
      <c r="O19" s="19"/>
      <c r="P19" s="19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5">
        <f>SUM(B20:I20)</f>
        <v>38</v>
      </c>
      <c r="L20" s="19"/>
      <c r="M20" s="19"/>
      <c r="N20" s="19"/>
      <c r="O20" s="19"/>
      <c r="P20" s="19"/>
    </row>
    <row r="21" spans="1:10" ht="13.5" thickBot="1">
      <c r="A21" s="24" t="s">
        <v>63</v>
      </c>
      <c r="B21" s="46">
        <f>SUM(B17:B20)</f>
        <v>176</v>
      </c>
      <c r="C21" s="46">
        <f aca="true" t="shared" si="0" ref="C21:I21">SUM(C17:C20)</f>
        <v>16</v>
      </c>
      <c r="D21" s="46">
        <f t="shared" si="0"/>
        <v>125</v>
      </c>
      <c r="E21" s="46">
        <f t="shared" si="0"/>
        <v>17</v>
      </c>
      <c r="F21" s="46">
        <f t="shared" si="0"/>
        <v>17</v>
      </c>
      <c r="G21" s="46">
        <f t="shared" si="0"/>
        <v>20</v>
      </c>
      <c r="H21" s="46">
        <f t="shared" si="0"/>
        <v>90</v>
      </c>
      <c r="I21" s="46">
        <f t="shared" si="0"/>
        <v>15</v>
      </c>
      <c r="J21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A1">
      <selection activeCell="H38" sqref="H38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14996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5">
        <f>SUM(B17:I17)</f>
        <v>232</v>
      </c>
      <c r="L17" s="19"/>
      <c r="M17" s="19"/>
      <c r="N17" s="19"/>
      <c r="O17" s="19"/>
      <c r="P17" s="19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5">
        <f>SUM(B18:I18)</f>
        <v>167</v>
      </c>
      <c r="L18" s="19"/>
      <c r="M18" s="19"/>
      <c r="N18" s="19"/>
      <c r="O18" s="19"/>
      <c r="P18" s="19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5">
        <f>SUM(B19:I19)</f>
        <v>39</v>
      </c>
      <c r="L19" s="19"/>
      <c r="M19" s="19"/>
      <c r="N19" s="19"/>
      <c r="O19" s="19"/>
      <c r="P19" s="19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5">
        <f>SUM(B20:I20)</f>
        <v>38</v>
      </c>
      <c r="L20" s="19"/>
      <c r="M20" s="19"/>
      <c r="N20" s="19"/>
      <c r="O20" s="19"/>
      <c r="P20" s="19"/>
    </row>
    <row r="21" spans="1:10" ht="13.5" thickBot="1">
      <c r="A21" s="24" t="s">
        <v>63</v>
      </c>
      <c r="B21" s="46">
        <f>SUM(B17:B20)</f>
        <v>176</v>
      </c>
      <c r="C21" s="46">
        <f aca="true" t="shared" si="0" ref="C21:I21">SUM(C17:C20)</f>
        <v>16</v>
      </c>
      <c r="D21" s="46">
        <f t="shared" si="0"/>
        <v>125</v>
      </c>
      <c r="E21" s="46">
        <f t="shared" si="0"/>
        <v>17</v>
      </c>
      <c r="F21" s="46">
        <f t="shared" si="0"/>
        <v>17</v>
      </c>
      <c r="G21" s="46">
        <f t="shared" si="0"/>
        <v>20</v>
      </c>
      <c r="H21" s="46">
        <f t="shared" si="0"/>
        <v>90</v>
      </c>
      <c r="I21" s="46">
        <f t="shared" si="0"/>
        <v>15</v>
      </c>
      <c r="J21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14996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156</v>
      </c>
      <c r="C17" s="34">
        <v>1</v>
      </c>
      <c r="D17" s="34">
        <v>51</v>
      </c>
      <c r="E17" s="34">
        <v>1</v>
      </c>
      <c r="F17" s="34">
        <v>2</v>
      </c>
      <c r="G17" s="34">
        <v>9</v>
      </c>
      <c r="H17" s="34">
        <v>5</v>
      </c>
      <c r="I17" s="35">
        <v>7</v>
      </c>
      <c r="J17" s="45">
        <f>SUM(B17:I17)</f>
        <v>232</v>
      </c>
      <c r="L17" s="19"/>
      <c r="M17" s="19"/>
      <c r="N17" s="19"/>
      <c r="O17" s="19"/>
      <c r="P17" s="19"/>
    </row>
    <row r="18" spans="1:16" ht="12.75">
      <c r="A18" s="29" t="s">
        <v>1</v>
      </c>
      <c r="B18" s="36">
        <v>9</v>
      </c>
      <c r="C18" s="20">
        <v>4</v>
      </c>
      <c r="D18" s="20">
        <v>69</v>
      </c>
      <c r="E18" s="20">
        <v>2</v>
      </c>
      <c r="F18" s="20">
        <v>1</v>
      </c>
      <c r="G18" s="20">
        <v>1</v>
      </c>
      <c r="H18" s="20">
        <v>78</v>
      </c>
      <c r="I18" s="26">
        <v>3</v>
      </c>
      <c r="J18" s="45">
        <f>SUM(B18:I18)</f>
        <v>167</v>
      </c>
      <c r="L18" s="19"/>
      <c r="M18" s="19"/>
      <c r="N18" s="19"/>
      <c r="O18" s="19"/>
      <c r="P18" s="19"/>
    </row>
    <row r="19" spans="1:16" ht="12.75">
      <c r="A19" s="29" t="s">
        <v>2</v>
      </c>
      <c r="B19" s="36">
        <v>3</v>
      </c>
      <c r="C19" s="20">
        <v>2</v>
      </c>
      <c r="D19" s="20">
        <v>1</v>
      </c>
      <c r="E19" s="20">
        <v>9</v>
      </c>
      <c r="F19" s="20">
        <v>8</v>
      </c>
      <c r="G19" s="20">
        <v>7</v>
      </c>
      <c r="H19" s="20">
        <v>5</v>
      </c>
      <c r="I19" s="26">
        <v>4</v>
      </c>
      <c r="J19" s="45">
        <f>SUM(B19:I19)</f>
        <v>39</v>
      </c>
      <c r="L19" s="19"/>
      <c r="M19" s="19"/>
      <c r="N19" s="19"/>
      <c r="O19" s="19"/>
      <c r="P19" s="19"/>
    </row>
    <row r="20" spans="1:16" ht="13.5" thickBot="1">
      <c r="A20" s="30" t="s">
        <v>3</v>
      </c>
      <c r="B20" s="37">
        <v>8</v>
      </c>
      <c r="C20" s="27">
        <v>9</v>
      </c>
      <c r="D20" s="27">
        <v>4</v>
      </c>
      <c r="E20" s="27">
        <v>5</v>
      </c>
      <c r="F20" s="27">
        <v>6</v>
      </c>
      <c r="G20" s="27">
        <v>3</v>
      </c>
      <c r="H20" s="27">
        <v>2</v>
      </c>
      <c r="I20" s="28">
        <v>1</v>
      </c>
      <c r="J20" s="45">
        <f>SUM(B20:I20)</f>
        <v>38</v>
      </c>
      <c r="L20" s="19"/>
      <c r="M20" s="19"/>
      <c r="N20" s="19"/>
      <c r="O20" s="19"/>
      <c r="P20" s="19"/>
    </row>
    <row r="21" spans="1:10" ht="13.5" thickBot="1">
      <c r="A21" s="24" t="s">
        <v>63</v>
      </c>
      <c r="B21" s="46">
        <f>SUM(B17:B20)</f>
        <v>176</v>
      </c>
      <c r="C21" s="46">
        <f aca="true" t="shared" si="0" ref="C21:I21">SUM(C17:C20)</f>
        <v>16</v>
      </c>
      <c r="D21" s="46">
        <f t="shared" si="0"/>
        <v>125</v>
      </c>
      <c r="E21" s="46">
        <f t="shared" si="0"/>
        <v>17</v>
      </c>
      <c r="F21" s="46">
        <f t="shared" si="0"/>
        <v>17</v>
      </c>
      <c r="G21" s="46">
        <f t="shared" si="0"/>
        <v>20</v>
      </c>
      <c r="H21" s="46">
        <f t="shared" si="0"/>
        <v>90</v>
      </c>
      <c r="I21" s="46">
        <f t="shared" si="0"/>
        <v>15</v>
      </c>
      <c r="J21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4">
      <selection activeCell="J23" sqref="J23"/>
    </sheetView>
  </sheetViews>
  <sheetFormatPr defaultColWidth="9.140625" defaultRowHeight="12.75"/>
  <cols>
    <col min="1" max="1" width="16.28125" style="0" customWidth="1"/>
    <col min="2" max="9" width="7.140625" style="0" customWidth="1"/>
    <col min="10" max="10" width="12.140625" style="0" customWidth="1"/>
  </cols>
  <sheetData>
    <row r="1" spans="1:10" ht="12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15" t="s">
        <v>56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/>
    <row r="7" spans="1:10" ht="13.5" thickBot="1">
      <c r="A7" s="40" t="s">
        <v>57</v>
      </c>
      <c r="B7" s="38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22" t="s">
        <v>13</v>
      </c>
    </row>
    <row r="8" spans="1:10" ht="12.75">
      <c r="A8" s="39" t="s">
        <v>0</v>
      </c>
      <c r="B8" s="33">
        <v>3</v>
      </c>
      <c r="C8" s="34">
        <v>46</v>
      </c>
      <c r="D8" s="34">
        <v>75</v>
      </c>
      <c r="E8" s="34">
        <v>47</v>
      </c>
      <c r="F8" s="34">
        <v>64</v>
      </c>
      <c r="G8" s="34">
        <v>57</v>
      </c>
      <c r="H8" s="34">
        <v>63</v>
      </c>
      <c r="I8" s="35">
        <v>70</v>
      </c>
      <c r="J8" s="23">
        <v>500</v>
      </c>
    </row>
    <row r="9" spans="1:10" ht="12.75">
      <c r="A9" s="29" t="s">
        <v>1</v>
      </c>
      <c r="B9" s="36">
        <v>78</v>
      </c>
      <c r="C9" s="20">
        <v>6</v>
      </c>
      <c r="D9" s="20">
        <v>8</v>
      </c>
      <c r="E9" s="20">
        <v>45</v>
      </c>
      <c r="F9" s="20">
        <v>3</v>
      </c>
      <c r="G9" s="20">
        <v>95</v>
      </c>
      <c r="H9" s="20">
        <v>47</v>
      </c>
      <c r="I9" s="26">
        <v>13</v>
      </c>
      <c r="J9" s="23">
        <v>350</v>
      </c>
    </row>
    <row r="10" spans="1:10" ht="12.75">
      <c r="A10" s="29" t="s">
        <v>2</v>
      </c>
      <c r="B10" s="36">
        <v>23</v>
      </c>
      <c r="C10" s="20">
        <v>58</v>
      </c>
      <c r="D10" s="20">
        <v>20</v>
      </c>
      <c r="E10" s="20">
        <v>76</v>
      </c>
      <c r="F10" s="20">
        <v>56</v>
      </c>
      <c r="G10" s="20">
        <v>97</v>
      </c>
      <c r="H10" s="20">
        <v>52</v>
      </c>
      <c r="I10" s="26">
        <v>77</v>
      </c>
      <c r="J10" s="23">
        <v>410</v>
      </c>
    </row>
    <row r="11" spans="1:10" ht="13.5" thickBot="1">
      <c r="A11" s="30" t="s">
        <v>3</v>
      </c>
      <c r="B11" s="37">
        <v>29</v>
      </c>
      <c r="C11" s="27">
        <v>30</v>
      </c>
      <c r="D11" s="27">
        <v>18</v>
      </c>
      <c r="E11" s="27">
        <v>57</v>
      </c>
      <c r="F11" s="27">
        <v>37</v>
      </c>
      <c r="G11" s="27">
        <v>47</v>
      </c>
      <c r="H11" s="27">
        <v>91</v>
      </c>
      <c r="I11" s="28">
        <v>5</v>
      </c>
      <c r="J11" s="23">
        <v>280</v>
      </c>
    </row>
    <row r="12" spans="1:16" ht="13.5" thickBot="1">
      <c r="A12" s="24" t="s">
        <v>12</v>
      </c>
      <c r="B12" s="25">
        <v>135</v>
      </c>
      <c r="C12" s="25">
        <v>84</v>
      </c>
      <c r="D12" s="25">
        <v>123</v>
      </c>
      <c r="E12" s="25">
        <v>215</v>
      </c>
      <c r="F12" s="25">
        <v>423</v>
      </c>
      <c r="G12" s="25">
        <v>135</v>
      </c>
      <c r="H12" s="25">
        <v>321</v>
      </c>
      <c r="I12" s="25">
        <v>104</v>
      </c>
      <c r="J12" s="21"/>
      <c r="L12" s="19"/>
      <c r="M12" s="19"/>
      <c r="N12" s="19"/>
      <c r="O12" s="19"/>
      <c r="P12" s="19"/>
    </row>
    <row r="13" spans="12:16" ht="12.75">
      <c r="L13" s="19"/>
      <c r="M13" s="19"/>
      <c r="N13" s="19"/>
      <c r="O13" s="19"/>
      <c r="P13" s="19"/>
    </row>
    <row r="14" spans="12:16" ht="12.75">
      <c r="L14" s="19"/>
      <c r="M14" s="19"/>
      <c r="N14" s="19"/>
      <c r="O14" s="19"/>
      <c r="P14" s="19"/>
    </row>
    <row r="15" spans="12:16" ht="13.5" thickBot="1">
      <c r="L15" s="7">
        <f>SUMPRODUCT(B8:I11,B17:I20)</f>
        <v>44275</v>
      </c>
      <c r="M15" s="19" t="s">
        <v>58</v>
      </c>
      <c r="N15" s="19"/>
      <c r="O15" s="19"/>
      <c r="P15" s="19"/>
    </row>
    <row r="16" spans="1:16" ht="13.5" thickBot="1">
      <c r="A16" s="40" t="s">
        <v>61</v>
      </c>
      <c r="B16" s="38" t="s">
        <v>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2" t="s">
        <v>11</v>
      </c>
      <c r="J16" s="22" t="s">
        <v>62</v>
      </c>
      <c r="L16" s="19"/>
      <c r="M16" s="19"/>
      <c r="N16" s="19"/>
      <c r="O16" s="19"/>
      <c r="P16" s="19"/>
    </row>
    <row r="17" spans="1:16" ht="12.75">
      <c r="A17" s="39" t="s">
        <v>0</v>
      </c>
      <c r="B17" s="33">
        <v>135</v>
      </c>
      <c r="C17" s="34">
        <v>0</v>
      </c>
      <c r="D17" s="34">
        <v>0</v>
      </c>
      <c r="E17" s="34">
        <v>215</v>
      </c>
      <c r="F17" s="34">
        <v>0</v>
      </c>
      <c r="G17" s="34">
        <v>135</v>
      </c>
      <c r="H17" s="34">
        <v>15</v>
      </c>
      <c r="I17" s="35">
        <v>0</v>
      </c>
      <c r="J17" s="45">
        <f>SUM(B17:I17)</f>
        <v>500</v>
      </c>
      <c r="L17" s="19"/>
      <c r="M17" s="19"/>
      <c r="N17" s="19"/>
      <c r="O17" s="19"/>
      <c r="P17" s="19"/>
    </row>
    <row r="18" spans="1:10" ht="12.75">
      <c r="A18" s="29" t="s">
        <v>1</v>
      </c>
      <c r="B18" s="36">
        <v>0</v>
      </c>
      <c r="C18" s="20">
        <v>0</v>
      </c>
      <c r="D18" s="20">
        <v>0</v>
      </c>
      <c r="E18" s="20">
        <v>0</v>
      </c>
      <c r="F18" s="20">
        <v>350</v>
      </c>
      <c r="G18" s="20">
        <v>0</v>
      </c>
      <c r="H18" s="20">
        <v>0</v>
      </c>
      <c r="I18" s="26">
        <v>0</v>
      </c>
      <c r="J18" s="45">
        <f>SUM(B18:I18)</f>
        <v>350</v>
      </c>
    </row>
    <row r="19" spans="1:10" ht="12.75">
      <c r="A19" s="29" t="s">
        <v>2</v>
      </c>
      <c r="B19" s="36">
        <v>0</v>
      </c>
      <c r="C19" s="20">
        <v>0</v>
      </c>
      <c r="D19" s="20">
        <v>104</v>
      </c>
      <c r="E19" s="20">
        <v>0</v>
      </c>
      <c r="F19" s="20">
        <v>0</v>
      </c>
      <c r="G19" s="20">
        <v>0</v>
      </c>
      <c r="H19" s="20">
        <v>306</v>
      </c>
      <c r="I19" s="26">
        <v>0</v>
      </c>
      <c r="J19" s="45">
        <f>SUM(B19:I19)</f>
        <v>410</v>
      </c>
    </row>
    <row r="20" spans="1:10" ht="13.5" thickBot="1">
      <c r="A20" s="30" t="s">
        <v>3</v>
      </c>
      <c r="B20" s="37">
        <v>0</v>
      </c>
      <c r="C20" s="27">
        <v>84</v>
      </c>
      <c r="D20" s="27">
        <v>19</v>
      </c>
      <c r="E20" s="27">
        <v>0</v>
      </c>
      <c r="F20" s="27">
        <v>73</v>
      </c>
      <c r="G20" s="27">
        <v>0</v>
      </c>
      <c r="H20" s="27">
        <v>0</v>
      </c>
      <c r="I20" s="28">
        <v>104</v>
      </c>
      <c r="J20" s="45">
        <f>SUM(B20:I20)</f>
        <v>280</v>
      </c>
    </row>
    <row r="21" spans="1:16" ht="13.5" thickBot="1">
      <c r="A21" s="24" t="s">
        <v>63</v>
      </c>
      <c r="B21" s="46">
        <f>SUM(B17:B20)</f>
        <v>135</v>
      </c>
      <c r="C21" s="46">
        <f aca="true" t="shared" si="0" ref="C21:I21">SUM(C17:C20)</f>
        <v>84</v>
      </c>
      <c r="D21" s="46">
        <f t="shared" si="0"/>
        <v>123</v>
      </c>
      <c r="E21" s="46">
        <f t="shared" si="0"/>
        <v>215</v>
      </c>
      <c r="F21" s="46">
        <f t="shared" si="0"/>
        <v>423</v>
      </c>
      <c r="G21" s="46">
        <f t="shared" si="0"/>
        <v>135</v>
      </c>
      <c r="H21" s="46">
        <f t="shared" si="0"/>
        <v>321</v>
      </c>
      <c r="I21" s="46">
        <f t="shared" si="0"/>
        <v>104</v>
      </c>
      <c r="J21" s="21"/>
      <c r="L21" s="41"/>
      <c r="M21" s="41"/>
      <c r="N21" s="41"/>
      <c r="O21" s="41"/>
      <c r="P21" s="41"/>
    </row>
    <row r="22" spans="12:16" ht="12.75">
      <c r="L22" s="41"/>
      <c r="M22" s="41"/>
      <c r="N22" s="41"/>
      <c r="O22" s="41"/>
      <c r="P22" s="41"/>
    </row>
    <row r="23" spans="12:16" ht="12.75">
      <c r="L23" s="41"/>
      <c r="M23" s="41"/>
      <c r="N23" s="41"/>
      <c r="O23" s="41"/>
      <c r="P23" s="41"/>
    </row>
    <row r="24" spans="12:16" ht="13.5" thickBot="1">
      <c r="L24" s="41"/>
      <c r="M24" s="41"/>
      <c r="N24" s="41"/>
      <c r="O24" s="41"/>
      <c r="P24" s="41"/>
    </row>
    <row r="25" spans="1:16" ht="13.5" thickBot="1">
      <c r="A25" s="40"/>
      <c r="B25" s="38" t="s">
        <v>4</v>
      </c>
      <c r="C25" s="31" t="s">
        <v>5</v>
      </c>
      <c r="D25" s="31" t="s">
        <v>6</v>
      </c>
      <c r="E25" s="31" t="s">
        <v>7</v>
      </c>
      <c r="F25" s="31" t="s">
        <v>8</v>
      </c>
      <c r="G25" s="31" t="s">
        <v>9</v>
      </c>
      <c r="H25" s="31" t="s">
        <v>10</v>
      </c>
      <c r="I25" s="32" t="s">
        <v>11</v>
      </c>
      <c r="J25" s="22"/>
      <c r="L25" s="41"/>
      <c r="M25" s="41"/>
      <c r="N25" s="41"/>
      <c r="O25" s="41"/>
      <c r="P25" s="41"/>
    </row>
    <row r="26" spans="1:16" ht="12.75">
      <c r="A26" s="39" t="s">
        <v>0</v>
      </c>
      <c r="B26" s="33"/>
      <c r="C26" s="34"/>
      <c r="D26" s="34"/>
      <c r="E26" s="34"/>
      <c r="F26" s="34"/>
      <c r="G26" s="34"/>
      <c r="H26" s="34"/>
      <c r="I26" s="35"/>
      <c r="J26" s="45"/>
      <c r="L26" s="41"/>
      <c r="M26" s="41"/>
      <c r="N26" s="41"/>
      <c r="O26" s="41"/>
      <c r="P26" s="41"/>
    </row>
    <row r="27" spans="1:10" ht="12.75">
      <c r="A27" s="29" t="s">
        <v>1</v>
      </c>
      <c r="B27" s="36"/>
      <c r="C27" s="20"/>
      <c r="D27" s="20"/>
      <c r="E27" s="20"/>
      <c r="F27" s="20"/>
      <c r="G27" s="20"/>
      <c r="H27" s="20"/>
      <c r="I27" s="26"/>
      <c r="J27" s="45"/>
    </row>
    <row r="28" spans="1:10" ht="12.75">
      <c r="A28" s="29" t="s">
        <v>2</v>
      </c>
      <c r="B28" s="36"/>
      <c r="C28" s="20"/>
      <c r="D28" s="20"/>
      <c r="E28" s="20"/>
      <c r="F28" s="20"/>
      <c r="G28" s="20"/>
      <c r="H28" s="20"/>
      <c r="I28" s="26"/>
      <c r="J28" s="45"/>
    </row>
    <row r="29" spans="1:10" ht="13.5" thickBot="1">
      <c r="A29" s="30" t="s">
        <v>3</v>
      </c>
      <c r="B29" s="37"/>
      <c r="C29" s="27"/>
      <c r="D29" s="27"/>
      <c r="E29" s="27"/>
      <c r="F29" s="27"/>
      <c r="G29" s="27"/>
      <c r="H29" s="27"/>
      <c r="I29" s="28"/>
      <c r="J29" s="45"/>
    </row>
    <row r="30" spans="1:10" ht="13.5" thickBot="1">
      <c r="A30" s="24"/>
      <c r="B30" s="46"/>
      <c r="C30" s="46"/>
      <c r="D30" s="46"/>
      <c r="E30" s="46"/>
      <c r="F30" s="46"/>
      <c r="G30" s="46"/>
      <c r="H30" s="46"/>
      <c r="I30" s="46"/>
      <c r="J30" s="21"/>
    </row>
  </sheetData>
  <sheetProtection/>
  <mergeCells count="1">
    <mergeCell ref="A1: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Csaba</dc:creator>
  <cp:keywords/>
  <dc:description/>
  <cp:lastModifiedBy>Hegedűs Csaba</cp:lastModifiedBy>
  <dcterms:created xsi:type="dcterms:W3CDTF">2008-11-23T18:40:19Z</dcterms:created>
  <dcterms:modified xsi:type="dcterms:W3CDTF">2009-11-19T08:36:25Z</dcterms:modified>
  <cp:category/>
  <cp:version/>
  <cp:contentType/>
  <cp:contentStatus/>
</cp:coreProperties>
</file>